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Раскрытие информации\2015\раскрытие годовой отчетности\"/>
    </mc:Choice>
  </mc:AlternateContent>
  <bookViews>
    <workbookView xWindow="0" yWindow="0" windowWidth="28800" windowHeight="11835"/>
  </bookViews>
  <sheets>
    <sheet name="СТ-19" sheetId="2" r:id="rId1"/>
  </sheets>
  <externalReferences>
    <externalReference r:id="rId2"/>
  </externalReferences>
  <definedNames>
    <definedName name="COMPANY">[1]Титульный!$F$14</definedName>
    <definedName name="FORMCODE">[1]TSheet!$C$2</definedName>
    <definedName name="FORMID">[1]TSheet!$C$1</definedName>
    <definedName name="FORMNAME">[1]TSheet!$C$3</definedName>
    <definedName name="FUEL_GROUP">[1]TSheet!$M$2:$M$29</definedName>
    <definedName name="ID">[1]Титульный!$A$1</definedName>
    <definedName name="KIND_ACTIVITY">[1]Титульный!$F$20</definedName>
    <definedName name="P_METHOD">[1]TSheet!$P$2:$P$4</definedName>
    <definedName name="Paper">[1]TSheet!$O$2</definedName>
    <definedName name="PF">[1]Титульный!$F$18</definedName>
    <definedName name="PLANFACT">[1]TSheet!$G$2:$G$3</definedName>
    <definedName name="PUBL">[1]TSheet!$L$2:$L$3</definedName>
    <definedName name="VERSION">[1]TSheet!$C$4</definedName>
    <definedName name="YEAR_PERIOD">[1]Титульный!$F$23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D16" i="2" l="1"/>
  <c r="A65" i="2" l="1"/>
  <c r="A52" i="2"/>
  <c r="A38" i="2"/>
  <c r="D34" i="2"/>
  <c r="D31" i="2"/>
  <c r="C17" i="2"/>
  <c r="D17" i="2"/>
  <c r="A16" i="2"/>
  <c r="D13" i="2" l="1"/>
</calcChain>
</file>

<file path=xl/sharedStrings.xml><?xml version="1.0" encoding="utf-8"?>
<sst xmlns="http://schemas.openxmlformats.org/spreadsheetml/2006/main" count="155" uniqueCount="110">
  <si>
    <t>Информация об основных показателях финансово-хозяйственной  деятельности регулируемой организации, включая структуру основных производственных затрат в сфере теплоснабжения</t>
  </si>
  <si>
    <t>1.</t>
  </si>
  <si>
    <t>Выручка от регулируемого вида деятельности с разбивкой по видам деятельности</t>
  </si>
  <si>
    <t>тыс. руб.</t>
  </si>
  <si>
    <t>Производство тепловой энергии</t>
  </si>
  <si>
    <t>Передача тепловой энергии</t>
  </si>
  <si>
    <t>Производство теплоносителя</t>
  </si>
  <si>
    <t>Передача теплоносителя</t>
  </si>
  <si>
    <t>2.</t>
  </si>
  <si>
    <t>Себестоимость производимых товаров (оказываемых услуг) по регулируемому виду деятельности (тыс.рублей)</t>
  </si>
  <si>
    <t>2.1.</t>
  </si>
  <si>
    <t>Расходы на покупаемую тепловую энергию  (мощность), теплоноситель</t>
  </si>
  <si>
    <t>2.2.</t>
  </si>
  <si>
    <t>Расходы на топливо, всего, в том числе:</t>
  </si>
  <si>
    <t>газ природный по регулируемой цене</t>
  </si>
  <si>
    <t>Стоимость за единицу объема</t>
  </si>
  <si>
    <t>Объем</t>
  </si>
  <si>
    <t>млн. н.м.к.</t>
  </si>
  <si>
    <t>Способ приобретения</t>
  </si>
  <si>
    <t>прямые договора без торгов</t>
  </si>
  <si>
    <t>Стоимость доставки</t>
  </si>
  <si>
    <t>Добавить</t>
  </si>
  <si>
    <t>2.3.</t>
  </si>
  <si>
    <t xml:space="preserve">Расходы на покупаемую электрическую энергию (мощность), используемую в технологическом процессе </t>
  </si>
  <si>
    <t>2.3.1.</t>
  </si>
  <si>
    <t>Средневзвешенная стоимость 1 кВт·ч</t>
  </si>
  <si>
    <t>2.3.2.</t>
  </si>
  <si>
    <t>Объем приобретения электрической энергии</t>
  </si>
  <si>
    <t>2.4.</t>
  </si>
  <si>
    <t>Расходы на приобретение холодной воды, используемой в технологическом процессе</t>
  </si>
  <si>
    <t>2.5.</t>
  </si>
  <si>
    <t>Расходы на химические реагенты, используемые в технологическом процессе</t>
  </si>
  <si>
    <t>2.6.</t>
  </si>
  <si>
    <t>Расходы на оплату труда и отчисления на социальные нужды основного производственного персонала</t>
  </si>
  <si>
    <t>2.7.</t>
  </si>
  <si>
    <t>Расходы на оплату труда и отчисления на социальные нужды административно-управленческого персонала</t>
  </si>
  <si>
    <t>2.8.</t>
  </si>
  <si>
    <t xml:space="preserve">Расходы на амортизацию основных производственных средств </t>
  </si>
  <si>
    <t>2.9.</t>
  </si>
  <si>
    <t>Расходы на аренду имущества, используемого для осуществления регулируемого вида деятельности</t>
  </si>
  <si>
    <t>2.10.</t>
  </si>
  <si>
    <t>Общепроизводственные расходы</t>
  </si>
  <si>
    <t>2.10.1.</t>
  </si>
  <si>
    <t>Расходы на текущий ремонт</t>
  </si>
  <si>
    <t>2.10.2.</t>
  </si>
  <si>
    <t>Расходы на капитальный ремонт</t>
  </si>
  <si>
    <t>2.11.</t>
  </si>
  <si>
    <t>Общехозяйственные расходы</t>
  </si>
  <si>
    <t>2.11.1.</t>
  </si>
  <si>
    <t>2.11.2.</t>
  </si>
  <si>
    <t>2.12.</t>
  </si>
  <si>
    <t>Расходы на капитальный и текущий ремонт основных производственных средств, в том числе по организациям, сумма оплаты услуг которых превышает 20 процентов суммы расходов по указанной статье расходов:</t>
  </si>
  <si>
    <t>Объем товаров и услуг</t>
  </si>
  <si>
    <t>Стоимость товаров и услуг за единицу объема</t>
  </si>
  <si>
    <t>Способ приобретения товаров и услуг</t>
  </si>
  <si>
    <t>2.13.</t>
  </si>
  <si>
    <t xml:space="preserve">Прочие расходы, относимые на регулируемые виды деятельности </t>
  </si>
  <si>
    <t>3.</t>
  </si>
  <si>
    <t>Чистая прибыль, полученная от регулируемого вида деятельности</t>
  </si>
  <si>
    <t>3.1.</t>
  </si>
  <si>
    <t>Размер чистой прибыли, полученный от регулируемого вида деятельности, израсходованный на финансирование мероприятий, предусмотренных инвестиционной программой</t>
  </si>
  <si>
    <t>4.</t>
  </si>
  <si>
    <t>Изменение стоимости основных фондов , в том числе:</t>
  </si>
  <si>
    <t>4.1.</t>
  </si>
  <si>
    <t>За счет ввода в эксплуатацию (вывода из эксплуатации) основных фондов</t>
  </si>
  <si>
    <t>4.2.</t>
  </si>
  <si>
    <t xml:space="preserve">За счет стоимости  переоценки </t>
  </si>
  <si>
    <t>5.</t>
  </si>
  <si>
    <t>Валовая прибыль от реализации товаров и оказания услуг по регулируемому виду деятельности</t>
  </si>
  <si>
    <t>6.</t>
  </si>
  <si>
    <t>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 которых превышает 80 процентов совокупной  выручки за отчетный год)</t>
  </si>
  <si>
    <t>7.</t>
  </si>
  <si>
    <t>Установленная тепловая мощность объектов основных фондов ( с разделением по источникам тепловой энергии)</t>
  </si>
  <si>
    <t>Гкал/ч</t>
  </si>
  <si>
    <t>8.</t>
  </si>
  <si>
    <t>Тепловая нагрузка по договорам, заключенным в рамках осуществления регулируемых видов деятельности</t>
  </si>
  <si>
    <t>9.</t>
  </si>
  <si>
    <t>Объем вырабатываемой регулируемой организацией тепловой энергии</t>
  </si>
  <si>
    <t>тыс.Гкал</t>
  </si>
  <si>
    <t>10.</t>
  </si>
  <si>
    <t>Объем покупаемой регулируемой организацией тепловой энергии</t>
  </si>
  <si>
    <t>11.</t>
  </si>
  <si>
    <t>Объем тепловой энергии, отпускаемой потребителям, по договорам, заключенным в рамках осуществления регулируемых видов деятельности</t>
  </si>
  <si>
    <t>11.1.</t>
  </si>
  <si>
    <t>Объем, определенный по приборам учета</t>
  </si>
  <si>
    <t>11.2.</t>
  </si>
  <si>
    <t>Объем, определенный расчетным путем (по нормативам потребления коммунальных услуг)</t>
  </si>
  <si>
    <t>12.</t>
  </si>
  <si>
    <t>Нормативы технологических потерь при передаче тепловой энергии, теплоносителя по тепловым сетям, утвержденных уполномоченным органом</t>
  </si>
  <si>
    <t>13.</t>
  </si>
  <si>
    <t>Фактический объем потерь при передаче тепловой энергии</t>
  </si>
  <si>
    <t>14.</t>
  </si>
  <si>
    <t>Среднесписочная численность основного производственного персонала</t>
  </si>
  <si>
    <t>(человек)</t>
  </si>
  <si>
    <t>15.</t>
  </si>
  <si>
    <t>Среднесписочная численность административно-управленческого персонала</t>
  </si>
  <si>
    <t>человек</t>
  </si>
  <si>
    <t>16.</t>
  </si>
  <si>
    <t>Удельный расход условного топлива на единицу тепловой энергии, отпускаемой в тепловую сеть с разбивкой по источникам тепловой энергии</t>
  </si>
  <si>
    <t>кг у.т./Гкал</t>
  </si>
  <si>
    <t>17.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</si>
  <si>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</si>
  <si>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тыс.кВт·ч/Гкал</t>
  </si>
  <si>
    <t>18.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</si>
  <si>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</si>
  <si>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куб.м/Гкал</t>
  </si>
  <si>
    <t>АО "Интер РАО - Электрогенерация" (филиал "Северо-Западная ТЭЦ")</t>
  </si>
  <si>
    <t>СТ-ТС.19</t>
  </si>
  <si>
    <t>за 2015 год</t>
  </si>
  <si>
    <t>Производство тепловой энергии и теплоносителя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</si>
</sst>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color theme="1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55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Border="1"/>
    <xf numFmtId="0" fontId="3" fillId="3" borderId="9" xfId="1" applyFont="1" applyFill="1" applyBorder="1" applyAlignment="1" applyProtection="1">
      <alignment horizontal="center" vertical="center" wrapText="1"/>
    </xf>
    <xf numFmtId="0" fontId="0" fillId="0" borderId="10" xfId="0" applyNumberFormat="1" applyFill="1" applyBorder="1" applyAlignment="1" applyProtection="1">
      <alignment horizontal="left" vertical="center" wrapText="1"/>
    </xf>
    <xf numFmtId="0" fontId="0" fillId="0" borderId="10" xfId="0" applyNumberFormat="1" applyFill="1" applyBorder="1" applyAlignment="1" applyProtection="1">
      <alignment horizontal="center" vertical="center" wrapText="1"/>
    </xf>
    <xf numFmtId="0" fontId="3" fillId="3" borderId="12" xfId="1" applyFont="1" applyFill="1" applyBorder="1" applyAlignment="1" applyProtection="1">
      <alignment horizontal="center" vertical="center" wrapText="1"/>
    </xf>
    <xf numFmtId="0" fontId="0" fillId="0" borderId="13" xfId="0" applyNumberFormat="1" applyFill="1" applyBorder="1" applyAlignment="1" applyProtection="1">
      <alignment horizontal="left" vertical="center" wrapText="1" indent="1"/>
    </xf>
    <xf numFmtId="0" fontId="0" fillId="0" borderId="13" xfId="0" applyNumberFormat="1" applyFill="1" applyBorder="1" applyAlignment="1" applyProtection="1">
      <alignment horizontal="center" vertical="center" wrapText="1"/>
    </xf>
    <xf numFmtId="4" fontId="0" fillId="4" borderId="14" xfId="0" applyNumberFormat="1" applyFill="1" applyBorder="1" applyAlignment="1" applyProtection="1">
      <alignment horizontal="right"/>
      <protection locked="0"/>
    </xf>
    <xf numFmtId="0" fontId="0" fillId="0" borderId="13" xfId="0" applyNumberFormat="1" applyFill="1" applyBorder="1" applyAlignment="1" applyProtection="1">
      <alignment horizontal="left" vertical="center" wrapText="1"/>
    </xf>
    <xf numFmtId="4" fontId="0" fillId="4" borderId="13" xfId="0" applyNumberFormat="1" applyFill="1" applyBorder="1" applyAlignment="1" applyProtection="1">
      <alignment horizontal="left" vertical="center" indent="2"/>
      <protection locked="0"/>
    </xf>
    <xf numFmtId="0" fontId="0" fillId="0" borderId="13" xfId="0" applyNumberFormat="1" applyFill="1" applyBorder="1" applyAlignment="1" applyProtection="1">
      <alignment horizontal="left" vertical="center" wrapText="1" indent="3"/>
    </xf>
    <xf numFmtId="4" fontId="0" fillId="4" borderId="14" xfId="0" applyNumberFormat="1" applyFill="1" applyBorder="1" applyAlignment="1" applyProtection="1">
      <alignment horizontal="center" wrapText="1"/>
      <protection locked="0"/>
    </xf>
    <xf numFmtId="4" fontId="0" fillId="4" borderId="14" xfId="0" applyNumberFormat="1" applyFill="1" applyBorder="1" applyAlignment="1" applyProtection="1">
      <alignment horizontal="right" vertical="center"/>
      <protection locked="0"/>
    </xf>
    <xf numFmtId="0" fontId="5" fillId="5" borderId="17" xfId="2" applyFont="1" applyFill="1" applyBorder="1" applyAlignment="1" applyProtection="1">
      <alignment horizontal="center" vertical="top" wrapText="1"/>
      <protection locked="0"/>
    </xf>
    <xf numFmtId="0" fontId="5" fillId="5" borderId="18" xfId="2" applyFont="1" applyFill="1" applyBorder="1" applyAlignment="1" applyProtection="1">
      <alignment horizontal="center" vertical="top" wrapText="1"/>
      <protection locked="0"/>
    </xf>
    <xf numFmtId="0" fontId="5" fillId="5" borderId="19" xfId="2" applyFont="1" applyFill="1" applyBorder="1" applyAlignment="1" applyProtection="1">
      <alignment horizontal="center" vertical="top" wrapText="1"/>
      <protection locked="0"/>
    </xf>
    <xf numFmtId="0" fontId="0" fillId="0" borderId="13" xfId="0" applyNumberFormat="1" applyFill="1" applyBorder="1" applyAlignment="1" applyProtection="1">
      <alignment horizontal="left" vertical="center" wrapText="1" indent="2"/>
    </xf>
    <xf numFmtId="4" fontId="0" fillId="4" borderId="13" xfId="0" applyNumberFormat="1" applyFill="1" applyBorder="1" applyAlignment="1" applyProtection="1">
      <alignment horizontal="left" indent="1"/>
      <protection locked="0"/>
    </xf>
    <xf numFmtId="0" fontId="3" fillId="3" borderId="15" xfId="1" applyFon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left" vertical="center" wrapText="1" indent="1"/>
      <protection locked="0"/>
    </xf>
    <xf numFmtId="0" fontId="3" fillId="3" borderId="20" xfId="1" applyFont="1" applyFill="1" applyBorder="1" applyAlignment="1" applyProtection="1">
      <alignment horizontal="center" vertical="center" wrapText="1"/>
    </xf>
    <xf numFmtId="0" fontId="0" fillId="0" borderId="21" xfId="0" applyNumberFormat="1" applyFill="1" applyBorder="1" applyAlignment="1" applyProtection="1">
      <alignment horizontal="left" vertical="center" wrapText="1"/>
    </xf>
    <xf numFmtId="0" fontId="0" fillId="0" borderId="21" xfId="0" applyNumberFormat="1" applyFill="1" applyBorder="1" applyAlignment="1" applyProtection="1">
      <alignment horizontal="center" vertical="center" wrapText="1"/>
    </xf>
    <xf numFmtId="4" fontId="0" fillId="4" borderId="22" xfId="0" applyNumberFormat="1" applyFill="1" applyBorder="1" applyAlignment="1" applyProtection="1">
      <alignment horizontal="right" vertical="center"/>
      <protection locked="0"/>
    </xf>
    <xf numFmtId="4" fontId="3" fillId="4" borderId="11" xfId="0" applyNumberFormat="1" applyFont="1" applyFill="1" applyBorder="1" applyAlignment="1" applyProtection="1">
      <alignment horizontal="right"/>
      <protection locked="0"/>
    </xf>
    <xf numFmtId="4" fontId="3" fillId="4" borderId="14" xfId="0" applyNumberFormat="1" applyFont="1" applyFill="1" applyBorder="1" applyAlignment="1" applyProtection="1">
      <alignment horizontal="right"/>
      <protection locked="0"/>
    </xf>
    <xf numFmtId="4" fontId="3" fillId="4" borderId="14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164" fontId="3" fillId="4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0" fontId="3" fillId="3" borderId="15" xfId="1" applyFont="1" applyFill="1" applyBorder="1" applyAlignment="1" applyProtection="1">
      <alignment horizontal="center" vertical="center" wrapText="1"/>
    </xf>
    <xf numFmtId="0" fontId="3" fillId="3" borderId="16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Мониторинг по тарифам ТОWRK_B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RM.OPENINFO.BALANCE.4.178_v.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Т-ТС.19"/>
      <sheetName val="СТ-ТС.20"/>
      <sheetName val="Ссылки на публикации"/>
      <sheetName val="Проверка"/>
    </sheetNames>
    <sheetDataSet>
      <sheetData sheetId="0">
        <row r="1">
          <cell r="C1" t="str">
            <v>WARM.OPENINFO.BALANCE.4.178</v>
          </cell>
        </row>
        <row r="2">
          <cell r="C2" t="str">
            <v>WARM.OPENINFO.BALANCE.4.178</v>
          </cell>
          <cell r="G2" t="str">
            <v>План</v>
          </cell>
          <cell r="L2" t="str">
            <v>На официальном сайте организации</v>
          </cell>
          <cell r="M2" t="str">
            <v>газ природный по регулируемой цене</v>
          </cell>
          <cell r="O2" t="str">
            <v>Вестник Комитета по тарифам Санкт-Петербурга</v>
          </cell>
          <cell r="P2" t="str">
            <v>торги/аукционы</v>
          </cell>
        </row>
        <row r="3">
          <cell r="C3" t="str">
            <v>Итоги финансово-хозяйственной деятельности за год</v>
          </cell>
          <cell r="G3" t="str">
            <v>Факт</v>
          </cell>
          <cell r="L3" t="str">
            <v>На сайте регулирующего органа</v>
          </cell>
          <cell r="M3" t="str">
            <v>газ природный по нерегулируемой цене</v>
          </cell>
          <cell r="P3" t="str">
            <v>прямые договора без торгов</v>
          </cell>
        </row>
        <row r="4">
          <cell r="C4" t="str">
            <v>Версия 1.1</v>
          </cell>
          <cell r="M4" t="str">
            <v>газ сжиженный</v>
          </cell>
          <cell r="P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"/>
      <sheetData sheetId="2"/>
      <sheetData sheetId="3"/>
      <sheetData sheetId="4"/>
      <sheetData sheetId="5">
        <row r="1">
          <cell r="A1">
            <v>26361128</v>
          </cell>
        </row>
        <row r="14">
          <cell r="F14" t="str">
            <v>ОАО "Интер РАО - Электрогенерация" (филиал "Северо-Западная ТЭЦ")</v>
          </cell>
        </row>
        <row r="18">
          <cell r="F18" t="str">
            <v>Факт</v>
          </cell>
        </row>
        <row r="20">
          <cell r="F20" t="str">
            <v>Производство тепловой энергии</v>
          </cell>
        </row>
        <row r="23">
          <cell r="F23">
            <v>2014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workbookViewId="0">
      <selection activeCell="C26" sqref="C26"/>
    </sheetView>
  </sheetViews>
  <sheetFormatPr defaultRowHeight="11.25" x14ac:dyDescent="0.15"/>
  <cols>
    <col min="2" max="2" width="47.140625" customWidth="1"/>
    <col min="3" max="4" width="22" customWidth="1"/>
    <col min="5" max="5" width="14.42578125" customWidth="1"/>
  </cols>
  <sheetData>
    <row r="1" spans="1:6" ht="12" thickBot="1" x14ac:dyDescent="0.2">
      <c r="D1" s="30" t="s">
        <v>107</v>
      </c>
    </row>
    <row r="2" spans="1:6" ht="12.75" x14ac:dyDescent="0.15">
      <c r="A2" s="33" t="s">
        <v>0</v>
      </c>
      <c r="B2" s="34"/>
      <c r="C2" s="34"/>
      <c r="D2" s="35"/>
    </row>
    <row r="3" spans="1:6" ht="12.75" x14ac:dyDescent="0.15">
      <c r="A3" s="36" t="s">
        <v>106</v>
      </c>
      <c r="B3" s="37"/>
      <c r="C3" s="37"/>
      <c r="D3" s="38"/>
    </row>
    <row r="4" spans="1:6" ht="12.75" x14ac:dyDescent="0.15">
      <c r="A4" s="36" t="s">
        <v>109</v>
      </c>
      <c r="B4" s="37"/>
      <c r="C4" s="37"/>
      <c r="D4" s="38"/>
    </row>
    <row r="5" spans="1:6" ht="13.5" thickBot="1" x14ac:dyDescent="0.2">
      <c r="A5" s="39" t="s">
        <v>108</v>
      </c>
      <c r="B5" s="40"/>
      <c r="C5" s="40"/>
      <c r="D5" s="41"/>
    </row>
    <row r="6" spans="1:6" x14ac:dyDescent="0.15">
      <c r="A6" s="1"/>
      <c r="B6" s="1"/>
      <c r="C6" s="1"/>
      <c r="D6" s="1"/>
    </row>
    <row r="7" spans="1:6" ht="12" thickBot="1" x14ac:dyDescent="0.2">
      <c r="A7" s="1"/>
      <c r="B7" s="1"/>
      <c r="C7" s="1"/>
      <c r="D7" s="1"/>
    </row>
    <row r="8" spans="1:6" ht="22.5" x14ac:dyDescent="0.15">
      <c r="A8" s="2" t="s">
        <v>1</v>
      </c>
      <c r="B8" s="3" t="s">
        <v>2</v>
      </c>
      <c r="C8" s="4" t="s">
        <v>3</v>
      </c>
      <c r="D8" s="25">
        <v>721600.67</v>
      </c>
    </row>
    <row r="9" spans="1:6" x14ac:dyDescent="0.15">
      <c r="A9" s="5"/>
      <c r="B9" s="6" t="s">
        <v>4</v>
      </c>
      <c r="C9" s="7" t="s">
        <v>3</v>
      </c>
      <c r="D9" s="26">
        <v>721600.67</v>
      </c>
    </row>
    <row r="10" spans="1:6" x14ac:dyDescent="0.15">
      <c r="A10" s="5"/>
      <c r="B10" s="6" t="s">
        <v>5</v>
      </c>
      <c r="C10" s="7" t="s">
        <v>3</v>
      </c>
      <c r="D10" s="8">
        <v>0</v>
      </c>
    </row>
    <row r="11" spans="1:6" x14ac:dyDescent="0.15">
      <c r="A11" s="5"/>
      <c r="B11" s="6" t="s">
        <v>6</v>
      </c>
      <c r="C11" s="7" t="s">
        <v>3</v>
      </c>
      <c r="D11" s="8">
        <v>0</v>
      </c>
    </row>
    <row r="12" spans="1:6" x14ac:dyDescent="0.15">
      <c r="A12" s="5"/>
      <c r="B12" s="6" t="s">
        <v>7</v>
      </c>
      <c r="C12" s="7" t="s">
        <v>3</v>
      </c>
      <c r="D12" s="8">
        <v>0</v>
      </c>
    </row>
    <row r="13" spans="1:6" ht="33.75" x14ac:dyDescent="0.15">
      <c r="A13" s="5" t="s">
        <v>8</v>
      </c>
      <c r="B13" s="9" t="s">
        <v>9</v>
      </c>
      <c r="C13" s="7" t="s">
        <v>3</v>
      </c>
      <c r="D13" s="8">
        <f>D14+D15+D22+D25+D26+D27+D28+D29+D30+D31+D34+D37+D43</f>
        <v>704436.47</v>
      </c>
      <c r="E13" s="28"/>
      <c r="F13" s="28"/>
    </row>
    <row r="14" spans="1:6" ht="22.5" x14ac:dyDescent="0.15">
      <c r="A14" s="5" t="s">
        <v>10</v>
      </c>
      <c r="B14" s="6" t="s">
        <v>11</v>
      </c>
      <c r="C14" s="7" t="s">
        <v>3</v>
      </c>
      <c r="D14" s="8">
        <v>50.84</v>
      </c>
    </row>
    <row r="15" spans="1:6" x14ac:dyDescent="0.15">
      <c r="A15" s="5" t="s">
        <v>12</v>
      </c>
      <c r="B15" s="6" t="s">
        <v>13</v>
      </c>
      <c r="C15" s="7" t="s">
        <v>3</v>
      </c>
      <c r="D15" s="8">
        <v>499716.17</v>
      </c>
    </row>
    <row r="16" spans="1:6" x14ac:dyDescent="0.15">
      <c r="A16" s="31" t="str">
        <f>"2.2." &amp;(ROW()-ROW($E$22))/5+1 &amp; "."</f>
        <v>2.2.-0,2.</v>
      </c>
      <c r="B16" s="10" t="s">
        <v>14</v>
      </c>
      <c r="C16" s="7" t="s">
        <v>3</v>
      </c>
      <c r="D16" s="26">
        <f>499716.17-D20</f>
        <v>461135.70961999998</v>
      </c>
    </row>
    <row r="17" spans="1:4" x14ac:dyDescent="0.15">
      <c r="A17" s="32"/>
      <c r="B17" s="11" t="s">
        <v>15</v>
      </c>
      <c r="C17" s="7" t="str">
        <f>"руб/"&amp;C18</f>
        <v>руб/млн. н.м.к.</v>
      </c>
      <c r="D17" s="26">
        <f>D16/D18</f>
        <v>3922.7028742695848</v>
      </c>
    </row>
    <row r="18" spans="1:4" x14ac:dyDescent="0.15">
      <c r="A18" s="32"/>
      <c r="B18" s="11" t="s">
        <v>16</v>
      </c>
      <c r="C18" s="10" t="s">
        <v>17</v>
      </c>
      <c r="D18" s="26">
        <v>117.555605</v>
      </c>
    </row>
    <row r="19" spans="1:4" ht="22.5" x14ac:dyDescent="0.15">
      <c r="A19" s="32"/>
      <c r="B19" s="11" t="s">
        <v>18</v>
      </c>
      <c r="C19" s="9"/>
      <c r="D19" s="12" t="s">
        <v>19</v>
      </c>
    </row>
    <row r="20" spans="1:4" x14ac:dyDescent="0.15">
      <c r="A20" s="32"/>
      <c r="B20" s="11" t="s">
        <v>20</v>
      </c>
      <c r="C20" s="7" t="s">
        <v>3</v>
      </c>
      <c r="D20" s="27">
        <v>38580.460379999997</v>
      </c>
    </row>
    <row r="21" spans="1:4" x14ac:dyDescent="0.15">
      <c r="A21" s="14"/>
      <c r="B21" s="15" t="s">
        <v>21</v>
      </c>
      <c r="C21" s="15"/>
      <c r="D21" s="16"/>
    </row>
    <row r="22" spans="1:4" ht="33.75" x14ac:dyDescent="0.15">
      <c r="A22" s="5" t="s">
        <v>22</v>
      </c>
      <c r="B22" s="6" t="s">
        <v>23</v>
      </c>
      <c r="C22" s="7" t="s">
        <v>3</v>
      </c>
      <c r="D22" s="13">
        <v>69.63</v>
      </c>
    </row>
    <row r="23" spans="1:4" x14ac:dyDescent="0.15">
      <c r="A23" s="5" t="s">
        <v>24</v>
      </c>
      <c r="B23" s="17" t="s">
        <v>25</v>
      </c>
      <c r="C23" s="9"/>
      <c r="D23" s="13">
        <v>0</v>
      </c>
    </row>
    <row r="24" spans="1:4" x14ac:dyDescent="0.15">
      <c r="A24" s="5" t="s">
        <v>26</v>
      </c>
      <c r="B24" s="17" t="s">
        <v>27</v>
      </c>
      <c r="C24" s="9"/>
      <c r="D24" s="13">
        <v>0</v>
      </c>
    </row>
    <row r="25" spans="1:4" ht="22.5" x14ac:dyDescent="0.15">
      <c r="A25" s="5" t="s">
        <v>28</v>
      </c>
      <c r="B25" s="6" t="s">
        <v>29</v>
      </c>
      <c r="C25" s="7" t="s">
        <v>3</v>
      </c>
      <c r="D25" s="13">
        <v>0</v>
      </c>
    </row>
    <row r="26" spans="1:4" ht="22.5" x14ac:dyDescent="0.15">
      <c r="A26" s="5" t="s">
        <v>30</v>
      </c>
      <c r="B26" s="6" t="s">
        <v>31</v>
      </c>
      <c r="C26" s="7" t="s">
        <v>3</v>
      </c>
      <c r="D26" s="13">
        <v>192.77457000000001</v>
      </c>
    </row>
    <row r="27" spans="1:4" ht="33.75" x14ac:dyDescent="0.15">
      <c r="A27" s="5" t="s">
        <v>32</v>
      </c>
      <c r="B27" s="6" t="s">
        <v>33</v>
      </c>
      <c r="C27" s="7" t="s">
        <v>3</v>
      </c>
      <c r="D27" s="27">
        <v>30025.203219999999</v>
      </c>
    </row>
    <row r="28" spans="1:4" ht="33.75" x14ac:dyDescent="0.15">
      <c r="A28" s="5" t="s">
        <v>34</v>
      </c>
      <c r="B28" s="6" t="s">
        <v>35</v>
      </c>
      <c r="C28" s="7" t="s">
        <v>3</v>
      </c>
      <c r="D28" s="27">
        <v>17078.032220000001</v>
      </c>
    </row>
    <row r="29" spans="1:4" ht="22.5" x14ac:dyDescent="0.15">
      <c r="A29" s="5" t="s">
        <v>36</v>
      </c>
      <c r="B29" s="6" t="s">
        <v>37</v>
      </c>
      <c r="C29" s="7" t="s">
        <v>3</v>
      </c>
      <c r="D29" s="13">
        <v>107735.18</v>
      </c>
    </row>
    <row r="30" spans="1:4" ht="33.75" x14ac:dyDescent="0.15">
      <c r="A30" s="5" t="s">
        <v>38</v>
      </c>
      <c r="B30" s="6" t="s">
        <v>39</v>
      </c>
      <c r="C30" s="7" t="s">
        <v>3</v>
      </c>
      <c r="D30" s="13">
        <v>0</v>
      </c>
    </row>
    <row r="31" spans="1:4" x14ac:dyDescent="0.15">
      <c r="A31" s="5" t="s">
        <v>40</v>
      </c>
      <c r="B31" s="6" t="s">
        <v>41</v>
      </c>
      <c r="C31" s="7" t="s">
        <v>3</v>
      </c>
      <c r="D31" s="13">
        <f>D32+D33</f>
        <v>9031.1623899999995</v>
      </c>
    </row>
    <row r="32" spans="1:4" x14ac:dyDescent="0.15">
      <c r="A32" s="5" t="s">
        <v>42</v>
      </c>
      <c r="B32" s="17" t="s">
        <v>43</v>
      </c>
      <c r="C32" s="7" t="s">
        <v>3</v>
      </c>
      <c r="D32" s="13">
        <v>9031.1623899999995</v>
      </c>
    </row>
    <row r="33" spans="1:4" x14ac:dyDescent="0.15">
      <c r="A33" s="5" t="s">
        <v>44</v>
      </c>
      <c r="B33" s="17" t="s">
        <v>45</v>
      </c>
      <c r="C33" s="7" t="s">
        <v>3</v>
      </c>
      <c r="D33" s="13">
        <v>0</v>
      </c>
    </row>
    <row r="34" spans="1:4" x14ac:dyDescent="0.15">
      <c r="A34" s="5" t="s">
        <v>46</v>
      </c>
      <c r="B34" s="6" t="s">
        <v>47</v>
      </c>
      <c r="C34" s="7" t="s">
        <v>3</v>
      </c>
      <c r="D34" s="13">
        <f>D35</f>
        <v>207.91592</v>
      </c>
    </row>
    <row r="35" spans="1:4" x14ac:dyDescent="0.15">
      <c r="A35" s="5" t="s">
        <v>48</v>
      </c>
      <c r="B35" s="17" t="s">
        <v>43</v>
      </c>
      <c r="C35" s="7" t="s">
        <v>3</v>
      </c>
      <c r="D35" s="13">
        <v>207.91592</v>
      </c>
    </row>
    <row r="36" spans="1:4" x14ac:dyDescent="0.15">
      <c r="A36" s="5" t="s">
        <v>49</v>
      </c>
      <c r="B36" s="17" t="s">
        <v>45</v>
      </c>
      <c r="C36" s="7" t="s">
        <v>3</v>
      </c>
      <c r="D36" s="13">
        <v>0</v>
      </c>
    </row>
    <row r="37" spans="1:4" ht="56.25" x14ac:dyDescent="0.15">
      <c r="A37" s="5" t="s">
        <v>50</v>
      </c>
      <c r="B37" s="6" t="s">
        <v>51</v>
      </c>
      <c r="C37" s="7" t="s">
        <v>3</v>
      </c>
      <c r="D37" s="13">
        <v>0</v>
      </c>
    </row>
    <row r="38" spans="1:4" x14ac:dyDescent="0.15">
      <c r="A38" s="31" t="str">
        <f>"2.12." &amp;(ROW()-ROW($E$44))/4+1 &amp; "."</f>
        <v>2.12.-0,5.</v>
      </c>
      <c r="B38" s="18"/>
      <c r="C38" s="7" t="s">
        <v>3</v>
      </c>
      <c r="D38" s="13"/>
    </row>
    <row r="39" spans="1:4" x14ac:dyDescent="0.15">
      <c r="A39" s="32"/>
      <c r="B39" s="17" t="s">
        <v>52</v>
      </c>
      <c r="C39" s="9"/>
      <c r="D39" s="13"/>
    </row>
    <row r="40" spans="1:4" x14ac:dyDescent="0.15">
      <c r="A40" s="32"/>
      <c r="B40" s="17" t="s">
        <v>53</v>
      </c>
      <c r="C40" s="7"/>
      <c r="D40" s="13"/>
    </row>
    <row r="41" spans="1:4" x14ac:dyDescent="0.15">
      <c r="A41" s="32"/>
      <c r="B41" s="17" t="s">
        <v>54</v>
      </c>
      <c r="C41" s="9"/>
      <c r="D41" s="12"/>
    </row>
    <row r="42" spans="1:4" x14ac:dyDescent="0.15">
      <c r="A42" s="14"/>
      <c r="B42" s="15" t="s">
        <v>21</v>
      </c>
      <c r="C42" s="15"/>
      <c r="D42" s="16"/>
    </row>
    <row r="43" spans="1:4" ht="22.5" x14ac:dyDescent="0.15">
      <c r="A43" s="5" t="s">
        <v>55</v>
      </c>
      <c r="B43" s="6" t="s">
        <v>56</v>
      </c>
      <c r="C43" s="7" t="s">
        <v>3</v>
      </c>
      <c r="D43" s="13">
        <f>40450.03168-120.470000000204</f>
        <v>40329.561679999795</v>
      </c>
    </row>
    <row r="44" spans="1:4" ht="22.5" x14ac:dyDescent="0.15">
      <c r="A44" s="5" t="s">
        <v>57</v>
      </c>
      <c r="B44" s="9" t="s">
        <v>58</v>
      </c>
      <c r="C44" s="7" t="s">
        <v>3</v>
      </c>
      <c r="D44" s="27">
        <v>15017.7</v>
      </c>
    </row>
    <row r="45" spans="1:4" ht="56.25" x14ac:dyDescent="0.15">
      <c r="A45" s="5" t="s">
        <v>59</v>
      </c>
      <c r="B45" s="6" t="s">
        <v>60</v>
      </c>
      <c r="C45" s="7" t="s">
        <v>3</v>
      </c>
      <c r="D45" s="13">
        <v>0</v>
      </c>
    </row>
    <row r="46" spans="1:4" ht="22.5" x14ac:dyDescent="0.15">
      <c r="A46" s="5" t="s">
        <v>61</v>
      </c>
      <c r="B46" s="9" t="s">
        <v>62</v>
      </c>
      <c r="C46" s="7" t="s">
        <v>3</v>
      </c>
      <c r="D46" s="13">
        <v>0</v>
      </c>
    </row>
    <row r="47" spans="1:4" ht="22.5" x14ac:dyDescent="0.15">
      <c r="A47" s="5" t="s">
        <v>63</v>
      </c>
      <c r="B47" s="6" t="s">
        <v>64</v>
      </c>
      <c r="C47" s="7" t="s">
        <v>3</v>
      </c>
      <c r="D47" s="13">
        <v>0</v>
      </c>
    </row>
    <row r="48" spans="1:4" x14ac:dyDescent="0.15">
      <c r="A48" s="5" t="s">
        <v>65</v>
      </c>
      <c r="B48" s="6" t="s">
        <v>66</v>
      </c>
      <c r="C48" s="7" t="s">
        <v>3</v>
      </c>
      <c r="D48" s="13">
        <v>0</v>
      </c>
    </row>
    <row r="49" spans="1:4" ht="33.75" x14ac:dyDescent="0.15">
      <c r="A49" s="5" t="s">
        <v>67</v>
      </c>
      <c r="B49" s="9" t="s">
        <v>68</v>
      </c>
      <c r="C49" s="7" t="s">
        <v>3</v>
      </c>
      <c r="D49" s="13">
        <v>17164.2</v>
      </c>
    </row>
    <row r="50" spans="1:4" ht="67.5" x14ac:dyDescent="0.15">
      <c r="A50" s="5" t="s">
        <v>69</v>
      </c>
      <c r="B50" s="9" t="s">
        <v>70</v>
      </c>
      <c r="C50" s="9"/>
      <c r="D50" s="13">
        <v>0</v>
      </c>
    </row>
    <row r="51" spans="1:4" ht="33.75" x14ac:dyDescent="0.15">
      <c r="A51" s="5" t="s">
        <v>71</v>
      </c>
      <c r="B51" s="9" t="s">
        <v>72</v>
      </c>
      <c r="C51" s="7" t="s">
        <v>73</v>
      </c>
      <c r="D51" s="13">
        <v>700</v>
      </c>
    </row>
    <row r="52" spans="1:4" x14ac:dyDescent="0.15">
      <c r="A52" s="19" t="str">
        <f>"7." &amp;(ROW()-ROW($E$58))+1 &amp; "."</f>
        <v>7.-5.</v>
      </c>
      <c r="B52" s="20"/>
      <c r="C52" s="7" t="s">
        <v>73</v>
      </c>
      <c r="D52" s="13"/>
    </row>
    <row r="53" spans="1:4" x14ac:dyDescent="0.15">
      <c r="A53" s="14"/>
      <c r="B53" s="15" t="s">
        <v>21</v>
      </c>
      <c r="C53" s="15"/>
      <c r="D53" s="16"/>
    </row>
    <row r="54" spans="1:4" ht="33.75" x14ac:dyDescent="0.15">
      <c r="A54" s="5" t="s">
        <v>74</v>
      </c>
      <c r="B54" s="9" t="s">
        <v>75</v>
      </c>
      <c r="C54" s="7" t="s">
        <v>73</v>
      </c>
      <c r="D54" s="13">
        <v>282.15699999999998</v>
      </c>
    </row>
    <row r="55" spans="1:4" ht="22.5" x14ac:dyDescent="0.15">
      <c r="A55" s="5" t="s">
        <v>76</v>
      </c>
      <c r="B55" s="9" t="s">
        <v>77</v>
      </c>
      <c r="C55" s="7" t="s">
        <v>78</v>
      </c>
      <c r="D55" s="13">
        <v>960.67399999999998</v>
      </c>
    </row>
    <row r="56" spans="1:4" ht="22.5" x14ac:dyDescent="0.15">
      <c r="A56" s="5" t="s">
        <v>79</v>
      </c>
      <c r="B56" s="9" t="s">
        <v>80</v>
      </c>
      <c r="C56" s="7" t="s">
        <v>78</v>
      </c>
      <c r="D56" s="27">
        <v>3.7484144442627737E-2</v>
      </c>
    </row>
    <row r="57" spans="1:4" ht="45" x14ac:dyDescent="0.15">
      <c r="A57" s="5" t="s">
        <v>81</v>
      </c>
      <c r="B57" s="9" t="s">
        <v>82</v>
      </c>
      <c r="C57" s="7" t="s">
        <v>78</v>
      </c>
      <c r="D57" s="13">
        <v>960.67399999999998</v>
      </c>
    </row>
    <row r="58" spans="1:4" x14ac:dyDescent="0.15">
      <c r="A58" s="5" t="s">
        <v>83</v>
      </c>
      <c r="B58" s="9" t="s">
        <v>84</v>
      </c>
      <c r="C58" s="7" t="s">
        <v>78</v>
      </c>
      <c r="D58" s="13">
        <v>960.67399999999998</v>
      </c>
    </row>
    <row r="59" spans="1:4" ht="22.5" x14ac:dyDescent="0.15">
      <c r="A59" s="5" t="s">
        <v>85</v>
      </c>
      <c r="B59" s="9" t="s">
        <v>86</v>
      </c>
      <c r="C59" s="7" t="s">
        <v>78</v>
      </c>
      <c r="D59" s="13">
        <v>0</v>
      </c>
    </row>
    <row r="60" spans="1:4" ht="33.75" x14ac:dyDescent="0.15">
      <c r="A60" s="5" t="s">
        <v>87</v>
      </c>
      <c r="B60" s="9" t="s">
        <v>88</v>
      </c>
      <c r="C60" s="7" t="s">
        <v>78</v>
      </c>
      <c r="D60" s="13">
        <v>0</v>
      </c>
    </row>
    <row r="61" spans="1:4" ht="22.5" x14ac:dyDescent="0.15">
      <c r="A61" s="5" t="s">
        <v>89</v>
      </c>
      <c r="B61" s="9" t="s">
        <v>90</v>
      </c>
      <c r="C61" s="7" t="s">
        <v>78</v>
      </c>
      <c r="D61" s="13">
        <v>0</v>
      </c>
    </row>
    <row r="62" spans="1:4" ht="22.5" x14ac:dyDescent="0.15">
      <c r="A62" s="5" t="s">
        <v>91</v>
      </c>
      <c r="B62" s="9" t="s">
        <v>92</v>
      </c>
      <c r="C62" s="7" t="s">
        <v>93</v>
      </c>
      <c r="D62" s="29">
        <v>21.66</v>
      </c>
    </row>
    <row r="63" spans="1:4" ht="22.5" x14ac:dyDescent="0.15">
      <c r="A63" s="5" t="s">
        <v>94</v>
      </c>
      <c r="B63" s="9" t="s">
        <v>95</v>
      </c>
      <c r="C63" s="7" t="s">
        <v>96</v>
      </c>
      <c r="D63" s="29">
        <v>12.41</v>
      </c>
    </row>
    <row r="64" spans="1:4" ht="33.75" x14ac:dyDescent="0.15">
      <c r="A64" s="5" t="s">
        <v>97</v>
      </c>
      <c r="B64" s="9" t="s">
        <v>98</v>
      </c>
      <c r="C64" s="7" t="s">
        <v>99</v>
      </c>
      <c r="D64" s="13">
        <v>141.63399999999999</v>
      </c>
    </row>
    <row r="65" spans="1:4" x14ac:dyDescent="0.15">
      <c r="A65" s="19" t="str">
        <f>"16." &amp;(ROW()-ROW($E$71))+1 &amp; "."</f>
        <v>16.-5.</v>
      </c>
      <c r="B65" s="20"/>
      <c r="C65" s="7" t="s">
        <v>99</v>
      </c>
      <c r="D65" s="13"/>
    </row>
    <row r="66" spans="1:4" x14ac:dyDescent="0.15">
      <c r="A66" s="14"/>
      <c r="B66" s="15" t="s">
        <v>21</v>
      </c>
      <c r="C66" s="15"/>
      <c r="D66" s="16"/>
    </row>
    <row r="67" spans="1:4" ht="67.5" x14ac:dyDescent="0.15">
      <c r="A67" s="5" t="s">
        <v>100</v>
      </c>
      <c r="B67" s="9" t="s">
        <v>101</v>
      </c>
      <c r="C67" s="7" t="s">
        <v>102</v>
      </c>
      <c r="D67" s="13">
        <v>2.3848000000000001E-2</v>
      </c>
    </row>
    <row r="68" spans="1:4" ht="57" thickBot="1" x14ac:dyDescent="0.2">
      <c r="A68" s="21" t="s">
        <v>103</v>
      </c>
      <c r="B68" s="22" t="s">
        <v>104</v>
      </c>
      <c r="C68" s="23" t="s">
        <v>105</v>
      </c>
      <c r="D68" s="24">
        <v>0</v>
      </c>
    </row>
  </sheetData>
  <mergeCells count="6">
    <mergeCell ref="A38:A41"/>
    <mergeCell ref="A2:D2"/>
    <mergeCell ref="A3:D3"/>
    <mergeCell ref="A4:D4"/>
    <mergeCell ref="A5:D5"/>
    <mergeCell ref="A16:A20"/>
  </mergeCells>
  <dataValidations count="5">
    <dataValidation type="decimal" allowBlank="1" showInputMessage="1" showErrorMessage="1" sqref="B66 B53 D46:D48 B42 B21 D8">
      <formula1>-100000000000000000000</formula1>
      <formula2>100000000000000000000</formula2>
    </dataValidation>
    <dataValidation type="decimal" allowBlank="1" showInputMessage="1" showErrorMessage="1" sqref="D67:D68 D22:D37 D43:D45 D9:D15 D54:D65 D39:D40 D20 D17:D18 D49:D52">
      <formula1>0</formula1>
      <formula2>100000000000000000000</formula2>
    </dataValidation>
    <dataValidation type="textLength" allowBlank="1" showInputMessage="1" showErrorMessage="1" sqref="B65 B38 B52">
      <formula1>0</formula1>
      <formula2>900</formula2>
    </dataValidation>
    <dataValidation type="list" allowBlank="1" showInputMessage="1" showErrorMessage="1" sqref="D41 D19">
      <formula1>P_METHOD</formula1>
    </dataValidation>
    <dataValidation type="list" allowBlank="1" showInputMessage="1" showErrorMessage="1" sqref="B16">
      <formula1>FUEL_GROUP</formula1>
    </dataValidation>
  </dataValidations>
  <hyperlinks>
    <hyperlink ref="B21" location="'СТ-ТС.19'!A1" display="Добавить"/>
    <hyperlink ref="B42" location="'СТ-ТС.19'!A1" display="Добавить"/>
    <hyperlink ref="B53" location="'СТ-ТС.19'!A1" display="Добавить"/>
    <hyperlink ref="B66" location="'СТ-ТС.19'!A1" display="Добавить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СТ-19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zharkova_nv</dc:creator>
  <cp:lastModifiedBy>zharkova_nv</cp:lastModifiedBy>
  <cp:lastPrinted>2016-03-17T11:48:37Z</cp:lastPrinted>
  <dcterms:created xsi:type="dcterms:W3CDTF">2016-03-17T07:42:48Z</dcterms:created>
  <dcterms:modified xsi:type="dcterms:W3CDTF">2016-03-17T11:48:40Z</dcterms:modified>
</cp:coreProperties>
</file>