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0" yWindow="460" windowWidth="24740" windowHeight="11220" tabRatio="548" firstSheet="1" activeTab="1"/>
  </bookViews>
  <sheets>
    <sheet name="1" sheetId="1" state="hidden" r:id="rId1"/>
    <sheet name="1.1." sheetId="2" r:id="rId2"/>
    <sheet name="1.2" sheetId="3" state="hidden" r:id="rId3"/>
    <sheet name="1.3." sheetId="4" state="hidden" r:id="rId4"/>
    <sheet name="2" sheetId="5" r:id="rId5"/>
    <sheet name="2.1" sheetId="6" r:id="rId6"/>
    <sheet name="3" sheetId="7" state="hidden" r:id="rId7"/>
    <sheet name="4 (а-г)" sheetId="8" r:id="rId8"/>
    <sheet name="4 д)" sheetId="9" state="hidden" r:id="rId9"/>
    <sheet name="4 е)" sheetId="10" state="hidden" r:id="rId10"/>
    <sheet name="5" sheetId="11" state="hidden" r:id="rId11"/>
    <sheet name="6" sheetId="12" state="hidden" r:id="rId12"/>
    <sheet name="7" sheetId="13" state="hidden" r:id="rId13"/>
  </sheets>
  <externalReferences>
    <externalReference r:id="rId16"/>
  </externalReferences>
  <definedNames/>
  <calcPr fullCalcOnLoad="1" refMode="R1C1"/>
</workbook>
</file>

<file path=xl/sharedStrings.xml><?xml version="1.0" encoding="utf-8"?>
<sst xmlns="http://schemas.openxmlformats.org/spreadsheetml/2006/main" count="513" uniqueCount="287">
  <si>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</si>
  <si>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</si>
  <si>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</si>
  <si>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</si>
  <si>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</si>
  <si>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</si>
  <si>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</si>
  <si>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</si>
  <si>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</si>
  <si>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</si>
  <si>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</si>
  <si>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</si>
  <si>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</si>
  <si>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</si>
  <si>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</si>
  <si>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</si>
  <si>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</si>
  <si>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</si>
  <si>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</si>
  <si>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</si>
  <si>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</si>
  <si>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</si>
  <si>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</si>
  <si>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</si>
  <si>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</si>
  <si>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</si>
  <si>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</si>
  <si>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</si>
  <si>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</si>
  <si>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</si>
  <si>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</si>
  <si>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</si>
  <si>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</si>
  <si>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</si>
  <si>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</si>
  <si>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</si>
  <si>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</si>
  <si>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</si>
  <si>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</si>
  <si>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</si>
  <si>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</si>
  <si>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</si>
  <si>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</si>
  <si>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</si>
  <si>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</si>
  <si>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</si>
  <si>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</si>
  <si>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</si>
  <si>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</si>
  <si>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</si>
  <si>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</si>
  <si>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</si>
  <si>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</si>
  <si>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</si>
  <si>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</si>
  <si>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</si>
  <si>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</si>
  <si>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</si>
  <si>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</si>
  <si>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</si>
  <si>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</si>
  <si>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</si>
  <si>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</si>
  <si>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</si>
  <si>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</si>
  <si>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</si>
  <si>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</si>
  <si>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</si>
  <si>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</si>
  <si>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</si>
  <si>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</si>
  <si>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</si>
  <si>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</si>
  <si>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</si>
  <si>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</si>
  <si>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</si>
  <si>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</si>
  <si>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</si>
  <si>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</si>
  <si>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</si>
  <si>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</si>
  <si>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</si>
  <si>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</si>
  <si>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</si>
  <si>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</si>
  <si>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</si>
  <si>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</si>
  <si>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</si>
  <si>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</si>
  <si>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</si>
  <si>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</si>
  <si>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</si>
  <si>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</si>
  <si>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</si>
  <si>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</si>
  <si>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</si>
  <si>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</si>
  <si>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</si>
  <si>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</si>
  <si>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</si>
  <si>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</si>
  <si>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</si>
  <si>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</si>
  <si>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</si>
  <si>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</si>
  <si>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</si>
  <si>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</si>
  <si>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</si>
  <si>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</si>
  <si>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</si>
  <si>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</si>
  <si>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</si>
  <si>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</si>
  <si>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</si>
  <si>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</si>
  <si>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</si>
  <si>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</si>
  <si>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</si>
  <si>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</si>
  <si>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</si>
  <si>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</si>
  <si>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</si>
  <si>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</si>
  <si>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</si>
  <si>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</si>
  <si>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</si>
  <si>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</si>
  <si>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</si>
  <si>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</si>
  <si>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</si>
  <si>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</si>
  <si>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</si>
  <si>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</si>
  <si>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</si>
  <si>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</si>
  <si>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</si>
  <si>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</si>
  <si>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</si>
  <si>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</si>
  <si>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</si>
  <si>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</si>
  <si>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</si>
  <si>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</si>
  <si>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</si>
  <si>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</si>
  <si>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</si>
  <si>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</si>
  <si>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</si>
  <si>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</si>
  <si>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</si>
  <si>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</si>
  <si>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</si>
  <si>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</si>
  <si>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</si>
  <si>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</si>
  <si>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</si>
  <si>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</si>
  <si>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</si>
  <si>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</si>
  <si>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</si>
  <si>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</si>
  <si>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</si>
  <si>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</si>
  <si>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</si>
  <si>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</si>
  <si>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</si>
  <si>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</si>
  <si>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</si>
  <si>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</si>
  <si>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</si>
  <si>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</si>
  <si>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</si>
  <si>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</si>
  <si>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</si>
  <si>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</si>
  <si>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</si>
  <si>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</si>
  <si>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</si>
  <si>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</si>
  <si>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</si>
  <si>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</si>
  <si>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</si>
  <si>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</si>
  <si>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</si>
  <si>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</si>
  <si>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</si>
  <si>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</si>
  <si>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</si>
  <si>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</si>
  <si>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</si>
  <si>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</si>
  <si>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</si>
  <si>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</si>
  <si>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</si>
  <si>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</si>
  <si>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</si>
  <si>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</si>
  <si>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</si>
  <si>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</si>
  <si>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</si>
  <si>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</si>
  <si>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</si>
  <si>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</si>
  <si>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</si>
  <si>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</si>
  <si>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</si>
  <si>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</si>
  <si>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</si>
  <si>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</si>
  <si>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</si>
  <si>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</si>
  <si>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</si>
  <si>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</si>
  <si>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</si>
  <si>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</si>
  <si>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</si>
  <si>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</si>
  <si>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</si>
  <si>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</si>
  <si>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</si>
  <si>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</si>
  <si>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</si>
  <si>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2"/>
        <color indexed="8"/>
        <rFont val="Calibri"/>
        <family val="2"/>
      </rPr>
      <t>3</t>
    </r>
  </si>
  <si>
    <t>ж) Сведения об источнике публикации годовой бухгалтерской отчетности, включая бухгалтерский баланс и приложения к нему⁴</t>
  </si>
  <si>
    <r>
      <t xml:space="preserve">з) Установленная тепловая мощность (Гкал/ч) - </t>
    </r>
    <r>
      <rPr>
        <i/>
        <sz val="12"/>
        <color indexed="8"/>
        <rFont val="Calibri"/>
        <family val="2"/>
      </rPr>
      <t>В ГОРЯЧЕЙ ВОДЕ</t>
    </r>
  </si>
  <si>
    <r>
      <t>е) Использование инвестиционных средств за __</t>
    </r>
    <r>
      <rPr>
        <b/>
        <u val="single"/>
        <sz val="11"/>
        <color indexed="8"/>
        <rFont val="Calibri"/>
        <family val="2"/>
      </rPr>
      <t>2009</t>
    </r>
    <r>
      <rPr>
        <b/>
        <sz val="11"/>
        <color indexed="8"/>
        <rFont val="Calibri"/>
        <family val="2"/>
      </rPr>
      <t>___год</t>
    </r>
  </si>
  <si>
    <t>Утверждено на ___2009______год</t>
  </si>
  <si>
    <t xml:space="preserve">Техническое перевооружение и реконструкция, в.т.ч.: </t>
  </si>
  <si>
    <t>В течение 2009 года</t>
  </si>
  <si>
    <t>169600 Республика Коми, г. Печора</t>
  </si>
  <si>
    <t>Служба Республики Коми по тарифам</t>
  </si>
  <si>
    <t>производство тепловой энергии</t>
  </si>
  <si>
    <t>покупка у ГСО</t>
  </si>
  <si>
    <t>повышение уровня эффективности, надежности и безопасности энергетического производства</t>
  </si>
  <si>
    <t>Модернизация регистраторов срабатывания технологических защит энергоблоков №1-5</t>
  </si>
  <si>
    <t>амортизация</t>
  </si>
  <si>
    <t>Модернизация пользовательской ИТ-инфраструктуры</t>
  </si>
  <si>
    <t>Установка оборудования комплексной системы охраны объектов ПГРЭС</t>
  </si>
  <si>
    <t>Приобретение объектов основных средств:</t>
  </si>
  <si>
    <t>Прокладка магистральных тепловых сетей от ТК-19 до р/района</t>
  </si>
  <si>
    <t>Прокладка магистральных тепловых сетей от ПГРЭС до      ТК-43 (II-я нитка)</t>
  </si>
  <si>
    <t>01.01.2012 - 31.12.2012</t>
  </si>
  <si>
    <t>2012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</si>
  <si>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</si>
  <si>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Модернизация регулирующих клапанов высокого давления</t>
  </si>
  <si>
    <t xml:space="preserve"> Модернизация регуляторов температуры пара (Энергоблок ст. №3)</t>
  </si>
  <si>
    <t xml:space="preserve"> Модернизация РПК-250(Энергоблок ст. №3)</t>
  </si>
  <si>
    <t xml:space="preserve"> Монтаж газоанализаторов по кислороду (Энергоблок ст. №3)</t>
  </si>
  <si>
    <t>Монтаж РВ-2 с микропроцессорной системой управления</t>
  </si>
  <si>
    <t>Монтаж частотного преобразователя ППЖН-2</t>
  </si>
  <si>
    <t>Замена РГТ-80 и РСТ-25 на трансформаторах энергоблоков ст. №1-5</t>
  </si>
  <si>
    <t>Монтаж противоаварийной автоматики энергосистемы</t>
  </si>
  <si>
    <t>Реконструкция ЭГСР блоков №2-5</t>
  </si>
  <si>
    <t>Реконструкция щеточного аппарата генератора №5</t>
  </si>
  <si>
    <t>Реконструкция пожарной сигнализации ПГРЭС</t>
  </si>
  <si>
    <t>Реализация проекта по восстановлению путей перекатки трансформаторов</t>
  </si>
  <si>
    <t>Внедрение светодиодного оборудования в системе освещения</t>
  </si>
  <si>
    <t>Замена насоса перекачки кислоты</t>
  </si>
  <si>
    <t>Модернизация системы телефонной связи</t>
  </si>
  <si>
    <t>Модернизация сетевой инфраструктуры</t>
  </si>
  <si>
    <t>Приобретение инвентарных лесов</t>
  </si>
  <si>
    <t>Приобретение прибора диагностики РПН трансформаторов Ганимед-2</t>
  </si>
  <si>
    <t xml:space="preserve">Приобретение диагностического комплекса Импульс 9 </t>
  </si>
  <si>
    <t>Приобретение устройства для проверки средств релейной защиты «Нептун-3»</t>
  </si>
  <si>
    <t>Приобретение домкрата двухходового с гидравлическим возвратом поршня, модель ДГ 200Г 150, 2 шт.</t>
  </si>
  <si>
    <t xml:space="preserve">Приобретение съемника гидравлического с наружным захватом, модель СН 503 600, 2 шт. </t>
  </si>
  <si>
    <t xml:space="preserve">Приобретение микротвердомера Виккерса 453SVD </t>
  </si>
  <si>
    <t>Приобретение стенда механических испытаний принадлежностей для ведения работ на высоте</t>
  </si>
  <si>
    <t>Приобретение газоанализатора Riken, 2 шт.</t>
  </si>
  <si>
    <t>Приобртение фотометра КФК-3КМ, 2 шт.</t>
  </si>
  <si>
    <t>Приобретение манометров грузопоршневых МП-6, МП-60</t>
  </si>
  <si>
    <t>Модернизация БРКУ "Нева"</t>
  </si>
  <si>
    <t>Приобретение фронтального погрузчика</t>
  </si>
  <si>
    <t>Реконструкция помещений здания столовой</t>
  </si>
  <si>
    <t>Приобретение сатуратора, 2 шт.</t>
  </si>
  <si>
    <t>Спектрофотомер ЮНИКО серии 2800, 1шт.</t>
  </si>
  <si>
    <t>филиал "Печорская ГРЭС" ОАО "ИНТЕР РАО -Электрогенерация"</t>
  </si>
  <si>
    <t>Приказ №75/2 от 21.09.2012 "О тарифах на тепловую энергию и теплоноситель, поставляемые ОАО "ИНТЕР РАО-Электрогенерация" потребителям Республики Коми"</t>
  </si>
  <si>
    <t>01.10.2012 - 31.12.2012</t>
  </si>
  <si>
    <t>Официальный сайт Службы в сети интернет www.komirec.ru</t>
  </si>
  <si>
    <r>
      <t xml:space="preserve">Одноставочный </t>
    </r>
    <r>
      <rPr>
        <sz val="11"/>
        <color theme="1"/>
        <rFont val="Calibri"/>
        <family val="2"/>
      </rPr>
      <t>тариф на тепловую энергию, руб/Гкал</t>
    </r>
  </si>
  <si>
    <r>
      <t>Тариф на теплоноситель, руб/м</t>
    </r>
    <r>
      <rPr>
        <vertAlign val="superscript"/>
        <sz val="11"/>
        <color indexed="8"/>
        <rFont val="Calibri"/>
        <family val="2"/>
      </rPr>
      <t>3</t>
    </r>
  </si>
  <si>
    <t>Потребность в финансовых средствах на 2012 год, тыс. руб.</t>
  </si>
  <si>
    <t>производство теплоносителя</t>
  </si>
  <si>
    <t>7704784450</t>
  </si>
  <si>
    <t>Форма 1.1. Информация об утвержденном тарифе на тепловую энергию и теплоноситель</t>
  </si>
  <si>
    <t>инвестиционная программа по ТПиР филиала "Печорская ГРЭС" ОАО "ИНТЕР РАО -Электрогенерация" на 2012 г.</t>
  </si>
</sst>
</file>

<file path=xl/styles.xml><?xml version="1.0" encoding="utf-8"?>
<styleSheet xmlns="http://schemas.openxmlformats.org/spreadsheetml/2006/main">
  <numFmts count="11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</numFmts>
  <fonts count="5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name val="Calibri"/>
      <family val="0"/>
    </font>
    <font>
      <sz val="10"/>
      <name val="Helv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</cellStyleXfs>
  <cellXfs count="353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0" fillId="36" borderId="11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7" fillId="34" borderId="12" xfId="0" applyFont="1" applyFill="1" applyBorder="1" applyAlignment="1">
      <alignment/>
    </xf>
    <xf numFmtId="0" fontId="0" fillId="36" borderId="11" xfId="0" applyFill="1" applyBorder="1" applyAlignment="1">
      <alignment wrapText="1"/>
    </xf>
    <xf numFmtId="0" fontId="7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vertical="center" wrapText="1"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/>
    </xf>
    <xf numFmtId="0" fontId="7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vertical="top"/>
    </xf>
    <xf numFmtId="0" fontId="7" fillId="34" borderId="18" xfId="0" applyFont="1" applyFill="1" applyBorder="1" applyAlignment="1">
      <alignment/>
    </xf>
    <xf numFmtId="0" fontId="7" fillId="34" borderId="19" xfId="0" applyFont="1" applyFill="1" applyBorder="1" applyAlignment="1">
      <alignment vertical="top"/>
    </xf>
    <xf numFmtId="0" fontId="0" fillId="34" borderId="20" xfId="0" applyFill="1" applyBorder="1" applyAlignment="1">
      <alignment/>
    </xf>
    <xf numFmtId="0" fontId="7" fillId="37" borderId="17" xfId="0" applyFont="1" applyFill="1" applyBorder="1" applyAlignment="1">
      <alignment vertical="top" wrapText="1"/>
    </xf>
    <xf numFmtId="0" fontId="0" fillId="37" borderId="18" xfId="0" applyFill="1" applyBorder="1" applyAlignment="1">
      <alignment/>
    </xf>
    <xf numFmtId="0" fontId="7" fillId="37" borderId="19" xfId="0" applyFont="1" applyFill="1" applyBorder="1" applyAlignment="1">
      <alignment horizontal="left" vertical="top" wrapText="1"/>
    </xf>
    <xf numFmtId="0" fontId="0" fillId="37" borderId="20" xfId="0" applyFill="1" applyBorder="1" applyAlignment="1">
      <alignment/>
    </xf>
    <xf numFmtId="0" fontId="7" fillId="37" borderId="19" xfId="0" applyFont="1" applyFill="1" applyBorder="1" applyAlignment="1">
      <alignment vertical="top" wrapText="1"/>
    </xf>
    <xf numFmtId="0" fontId="7" fillId="37" borderId="21" xfId="0" applyFont="1" applyFill="1" applyBorder="1" applyAlignment="1">
      <alignment vertical="top"/>
    </xf>
    <xf numFmtId="0" fontId="0" fillId="37" borderId="22" xfId="0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0" borderId="0" xfId="0" applyFont="1" applyAlignment="1">
      <alignment/>
    </xf>
    <xf numFmtId="0" fontId="11" fillId="36" borderId="24" xfId="0" applyFont="1" applyFill="1" applyBorder="1" applyAlignment="1">
      <alignment horizontal="left" vertical="top" wrapText="1" indent="6"/>
    </xf>
    <xf numFmtId="0" fontId="11" fillId="33" borderId="25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9" fontId="13" fillId="38" borderId="12" xfId="63" applyNumberFormat="1" applyFont="1" applyFill="1" applyBorder="1" applyAlignment="1" applyProtection="1">
      <alignment vertical="center" wrapText="1"/>
      <protection/>
    </xf>
    <xf numFmtId="49" fontId="13" fillId="39" borderId="12" xfId="63" applyNumberFormat="1" applyFont="1" applyFill="1" applyBorder="1" applyAlignment="1" applyProtection="1">
      <alignment vertical="center" wrapText="1"/>
      <protection/>
    </xf>
    <xf numFmtId="49" fontId="13" fillId="39" borderId="12" xfId="63" applyNumberFormat="1" applyFont="1" applyFill="1" applyBorder="1" applyAlignment="1" applyProtection="1">
      <alignment horizontal="left" vertical="center" wrapText="1" indent="1"/>
      <protection/>
    </xf>
    <xf numFmtId="0" fontId="0" fillId="33" borderId="23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3" fontId="6" fillId="33" borderId="12" xfId="61" applyNumberFormat="1" applyFont="1" applyFill="1" applyBorder="1" applyAlignment="1" applyProtection="1">
      <alignment horizontal="center" wrapText="1"/>
      <protection locked="0"/>
    </xf>
    <xf numFmtId="4" fontId="6" fillId="33" borderId="12" xfId="61" applyNumberFormat="1" applyFont="1" applyFill="1" applyBorder="1" applyAlignment="1" applyProtection="1">
      <alignment horizontal="center" wrapText="1"/>
      <protection/>
    </xf>
    <xf numFmtId="3" fontId="6" fillId="33" borderId="12" xfId="61" applyNumberFormat="1" applyFont="1" applyFill="1" applyBorder="1" applyAlignment="1" applyProtection="1">
      <alignment horizontal="center" vertical="center" wrapText="1"/>
      <protection locked="0"/>
    </xf>
    <xf numFmtId="2" fontId="6" fillId="33" borderId="12" xfId="61" applyNumberFormat="1" applyFont="1" applyFill="1" applyBorder="1" applyAlignment="1" applyProtection="1">
      <alignment horizontal="center" wrapText="1"/>
      <protection/>
    </xf>
    <xf numFmtId="10" fontId="6" fillId="33" borderId="12" xfId="61" applyNumberFormat="1" applyFont="1" applyFill="1" applyBorder="1" applyAlignment="1" applyProtection="1">
      <alignment horizontal="center" wrapText="1"/>
      <protection/>
    </xf>
    <xf numFmtId="4" fontId="6" fillId="33" borderId="12" xfId="61" applyNumberFormat="1" applyFont="1" applyFill="1" applyBorder="1" applyAlignment="1" applyProtection="1">
      <alignment horizontal="center" wrapText="1"/>
      <protection locked="0"/>
    </xf>
    <xf numFmtId="4" fontId="6" fillId="33" borderId="28" xfId="61" applyNumberFormat="1" applyFont="1" applyFill="1" applyBorder="1" applyAlignment="1" applyProtection="1">
      <alignment horizontal="center" wrapText="1"/>
      <protection locked="0"/>
    </xf>
    <xf numFmtId="2" fontId="6" fillId="33" borderId="29" xfId="61" applyNumberFormat="1" applyFont="1" applyFill="1" applyBorder="1" applyAlignment="1" applyProtection="1">
      <alignment horizontal="center"/>
      <protection/>
    </xf>
    <xf numFmtId="2" fontId="6" fillId="33" borderId="30" xfId="61" applyNumberFormat="1" applyFont="1" applyFill="1" applyBorder="1" applyAlignment="1" applyProtection="1">
      <alignment horizontal="center"/>
      <protection/>
    </xf>
    <xf numFmtId="2" fontId="6" fillId="33" borderId="31" xfId="61" applyNumberFormat="1" applyFont="1" applyFill="1" applyBorder="1" applyAlignment="1" applyProtection="1">
      <alignment horizontal="center"/>
      <protection/>
    </xf>
    <xf numFmtId="3" fontId="6" fillId="33" borderId="32" xfId="61" applyNumberFormat="1" applyFont="1" applyFill="1" applyBorder="1" applyAlignment="1" applyProtection="1">
      <alignment horizontal="center" wrapText="1"/>
      <protection locked="0"/>
    </xf>
    <xf numFmtId="3" fontId="6" fillId="33" borderId="33" xfId="61" applyNumberFormat="1" applyFont="1" applyFill="1" applyBorder="1" applyAlignment="1" applyProtection="1">
      <alignment horizontal="center" wrapText="1"/>
      <protection locked="0"/>
    </xf>
    <xf numFmtId="0" fontId="5" fillId="36" borderId="34" xfId="61" applyFont="1" applyFill="1" applyBorder="1" applyAlignment="1" applyProtection="1">
      <alignment horizontal="left" wrapText="1"/>
      <protection/>
    </xf>
    <xf numFmtId="0" fontId="5" fillId="36" borderId="35" xfId="61" applyFont="1" applyFill="1" applyBorder="1" applyAlignment="1" applyProtection="1">
      <alignment horizontal="left" wrapText="1"/>
      <protection/>
    </xf>
    <xf numFmtId="0" fontId="5" fillId="36" borderId="35" xfId="61" applyFont="1" applyFill="1" applyBorder="1" applyAlignment="1" applyProtection="1">
      <alignment wrapText="1"/>
      <protection/>
    </xf>
    <xf numFmtId="0" fontId="6" fillId="36" borderId="35" xfId="62" applyFont="1" applyFill="1" applyBorder="1" applyAlignment="1" applyProtection="1">
      <alignment horizontal="left" wrapText="1"/>
      <protection/>
    </xf>
    <xf numFmtId="0" fontId="10" fillId="36" borderId="36" xfId="61" applyFont="1" applyFill="1" applyBorder="1" applyAlignment="1" applyProtection="1">
      <alignment horizontal="left" wrapText="1"/>
      <protection/>
    </xf>
    <xf numFmtId="0" fontId="0" fillId="33" borderId="11" xfId="0" applyFill="1" applyBorder="1" applyAlignment="1">
      <alignment horizontal="center"/>
    </xf>
    <xf numFmtId="0" fontId="15" fillId="33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left"/>
    </xf>
    <xf numFmtId="49" fontId="0" fillId="34" borderId="12" xfId="0" applyNumberFormat="1" applyFill="1" applyBorder="1" applyAlignment="1">
      <alignment horizontal="left"/>
    </xf>
    <xf numFmtId="2" fontId="11" fillId="33" borderId="23" xfId="0" applyNumberFormat="1" applyFont="1" applyFill="1" applyBorder="1" applyAlignment="1">
      <alignment/>
    </xf>
    <xf numFmtId="166" fontId="11" fillId="33" borderId="23" xfId="0" applyNumberFormat="1" applyFont="1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3" xfId="0" applyFill="1" applyBorder="1" applyAlignment="1">
      <alignment/>
    </xf>
    <xf numFmtId="0" fontId="1" fillId="0" borderId="0" xfId="0" applyFont="1" applyAlignment="1">
      <alignment/>
    </xf>
    <xf numFmtId="0" fontId="3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3" fillId="35" borderId="11" xfId="0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center"/>
    </xf>
    <xf numFmtId="0" fontId="1" fillId="36" borderId="38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/>
    </xf>
    <xf numFmtId="166" fontId="1" fillId="33" borderId="11" xfId="0" applyNumberFormat="1" applyFont="1" applyFill="1" applyBorder="1" applyAlignment="1">
      <alignment/>
    </xf>
    <xf numFmtId="0" fontId="1" fillId="36" borderId="39" xfId="0" applyFont="1" applyFill="1" applyBorder="1" applyAlignment="1">
      <alignment vertical="top" wrapText="1"/>
    </xf>
    <xf numFmtId="166" fontId="1" fillId="33" borderId="40" xfId="0" applyNumberFormat="1" applyFont="1" applyFill="1" applyBorder="1" applyAlignment="1">
      <alignment/>
    </xf>
    <xf numFmtId="0" fontId="1" fillId="36" borderId="24" xfId="0" applyFont="1" applyFill="1" applyBorder="1" applyAlignment="1">
      <alignment horizontal="left" vertical="top" wrapText="1" indent="2"/>
    </xf>
    <xf numFmtId="166" fontId="1" fillId="33" borderId="23" xfId="0" applyNumberFormat="1" applyFont="1" applyFill="1" applyBorder="1" applyAlignment="1">
      <alignment/>
    </xf>
    <xf numFmtId="0" fontId="1" fillId="36" borderId="24" xfId="0" applyFont="1" applyFill="1" applyBorder="1" applyAlignment="1">
      <alignment horizontal="left" vertical="top" wrapText="1" indent="6"/>
    </xf>
    <xf numFmtId="0" fontId="1" fillId="36" borderId="24" xfId="0" applyFont="1" applyFill="1" applyBorder="1" applyAlignment="1">
      <alignment horizontal="left" vertical="top" wrapText="1" indent="7"/>
    </xf>
    <xf numFmtId="0" fontId="1" fillId="36" borderId="41" xfId="0" applyFont="1" applyFill="1" applyBorder="1" applyAlignment="1">
      <alignment horizontal="left" vertical="top" wrapText="1" indent="2"/>
    </xf>
    <xf numFmtId="166" fontId="1" fillId="33" borderId="42" xfId="0" applyNumberFormat="1" applyFont="1" applyFill="1" applyBorder="1" applyAlignment="1">
      <alignment/>
    </xf>
    <xf numFmtId="0" fontId="1" fillId="36" borderId="43" xfId="0" applyFont="1" applyFill="1" applyBorder="1" applyAlignment="1">
      <alignment vertical="top" wrapText="1"/>
    </xf>
    <xf numFmtId="166" fontId="1" fillId="33" borderId="44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4" borderId="14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left" vertical="center"/>
    </xf>
    <xf numFmtId="0" fontId="20" fillId="36" borderId="45" xfId="0" applyFont="1" applyFill="1" applyBorder="1" applyAlignment="1">
      <alignment wrapText="1"/>
    </xf>
    <xf numFmtId="1" fontId="7" fillId="33" borderId="46" xfId="0" applyNumberFormat="1" applyFont="1" applyFill="1" applyBorder="1" applyAlignment="1">
      <alignment/>
    </xf>
    <xf numFmtId="0" fontId="21" fillId="36" borderId="12" xfId="0" applyFont="1" applyFill="1" applyBorder="1" applyAlignment="1">
      <alignment wrapText="1"/>
    </xf>
    <xf numFmtId="1" fontId="12" fillId="33" borderId="12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66" fontId="22" fillId="33" borderId="40" xfId="0" applyNumberFormat="1" applyFont="1" applyFill="1" applyBorder="1" applyAlignment="1">
      <alignment horizontal="right"/>
    </xf>
    <xf numFmtId="164" fontId="0" fillId="33" borderId="11" xfId="0" applyNumberFormat="1" applyFill="1" applyBorder="1" applyAlignment="1">
      <alignment horizontal="center" wrapText="1"/>
    </xf>
    <xf numFmtId="166" fontId="1" fillId="0" borderId="0" xfId="0" applyNumberFormat="1" applyFont="1" applyAlignment="1">
      <alignment/>
    </xf>
    <xf numFmtId="0" fontId="0" fillId="33" borderId="47" xfId="0" applyFill="1" applyBorder="1" applyAlignment="1">
      <alignment/>
    </xf>
    <xf numFmtId="1" fontId="7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7" fillId="36" borderId="12" xfId="0" applyFont="1" applyFill="1" applyBorder="1" applyAlignment="1">
      <alignment/>
    </xf>
    <xf numFmtId="0" fontId="12" fillId="36" borderId="12" xfId="0" applyFont="1" applyFill="1" applyBorder="1" applyAlignment="1">
      <alignment wrapText="1"/>
    </xf>
    <xf numFmtId="0" fontId="12" fillId="36" borderId="45" xfId="0" applyFont="1" applyFill="1" applyBorder="1" applyAlignment="1">
      <alignment/>
    </xf>
    <xf numFmtId="1" fontId="12" fillId="33" borderId="46" xfId="0" applyNumberFormat="1" applyFont="1" applyFill="1" applyBorder="1" applyAlignment="1">
      <alignment/>
    </xf>
    <xf numFmtId="166" fontId="22" fillId="33" borderId="23" xfId="0" applyNumberFormat="1" applyFont="1" applyFill="1" applyBorder="1" applyAlignment="1">
      <alignment horizontal="right"/>
    </xf>
    <xf numFmtId="166" fontId="22" fillId="33" borderId="23" xfId="0" applyNumberFormat="1" applyFont="1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165" fontId="1" fillId="0" borderId="0" xfId="0" applyNumberFormat="1" applyFont="1" applyAlignment="1">
      <alignment/>
    </xf>
    <xf numFmtId="166" fontId="22" fillId="33" borderId="42" xfId="0" applyNumberFormat="1" applyFont="1" applyFill="1" applyBorder="1" applyAlignment="1">
      <alignment/>
    </xf>
    <xf numFmtId="166" fontId="22" fillId="33" borderId="11" xfId="0" applyNumberFormat="1" applyFont="1" applyFill="1" applyBorder="1" applyAlignment="1">
      <alignment/>
    </xf>
    <xf numFmtId="2" fontId="22" fillId="33" borderId="11" xfId="0" applyNumberFormat="1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5" borderId="11" xfId="0" applyFont="1" applyFill="1" applyBorder="1" applyAlignment="1">
      <alignment horizontal="center" vertical="top"/>
    </xf>
    <xf numFmtId="0" fontId="7" fillId="35" borderId="11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 vertical="center" wrapText="1"/>
    </xf>
    <xf numFmtId="0" fontId="7" fillId="36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wrapText="1"/>
    </xf>
    <xf numFmtId="1" fontId="2" fillId="33" borderId="12" xfId="0" applyNumberFormat="1" applyFont="1" applyFill="1" applyBorder="1" applyAlignment="1">
      <alignment/>
    </xf>
    <xf numFmtId="0" fontId="0" fillId="36" borderId="11" xfId="0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35" borderId="15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/>
    </xf>
    <xf numFmtId="0" fontId="56" fillId="40" borderId="11" xfId="0" applyFont="1" applyFill="1" applyBorder="1" applyAlignment="1">
      <alignment horizontal="center" vertical="center" wrapText="1"/>
    </xf>
    <xf numFmtId="166" fontId="22" fillId="33" borderId="40" xfId="0" applyNumberFormat="1" applyFont="1" applyFill="1" applyBorder="1" applyAlignment="1">
      <alignment/>
    </xf>
    <xf numFmtId="0" fontId="17" fillId="36" borderId="24" xfId="0" applyFont="1" applyFill="1" applyBorder="1" applyAlignment="1">
      <alignment horizontal="left" vertical="top" wrapText="1" indent="2"/>
    </xf>
    <xf numFmtId="2" fontId="22" fillId="33" borderId="23" xfId="0" applyNumberFormat="1" applyFont="1" applyFill="1" applyBorder="1" applyAlignment="1">
      <alignment/>
    </xf>
    <xf numFmtId="0" fontId="1" fillId="36" borderId="48" xfId="0" applyFont="1" applyFill="1" applyBorder="1" applyAlignment="1">
      <alignment horizontal="left" vertical="top" wrapText="1" indent="2"/>
    </xf>
    <xf numFmtId="166" fontId="22" fillId="33" borderId="49" xfId="0" applyNumberFormat="1" applyFont="1" applyFill="1" applyBorder="1" applyAlignment="1">
      <alignment/>
    </xf>
    <xf numFmtId="0" fontId="1" fillId="36" borderId="50" xfId="0" applyFont="1" applyFill="1" applyBorder="1" applyAlignment="1">
      <alignment vertical="top" wrapText="1"/>
    </xf>
    <xf numFmtId="166" fontId="22" fillId="33" borderId="51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" wrapText="1"/>
    </xf>
    <xf numFmtId="49" fontId="1" fillId="34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3" fillId="41" borderId="37" xfId="0" applyFont="1" applyFill="1" applyBorder="1" applyAlignment="1">
      <alignment horizontal="center" vertical="center" wrapText="1"/>
    </xf>
    <xf numFmtId="0" fontId="3" fillId="41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5" borderId="11" xfId="0" applyFill="1" applyBorder="1" applyAlignment="1">
      <alignment horizontal="left" vertical="center" wrapText="1"/>
    </xf>
    <xf numFmtId="0" fontId="7" fillId="42" borderId="21" xfId="0" applyFont="1" applyFill="1" applyBorder="1" applyAlignment="1">
      <alignment horizontal="left" vertical="top"/>
    </xf>
    <xf numFmtId="0" fontId="7" fillId="42" borderId="52" xfId="0" applyFont="1" applyFill="1" applyBorder="1" applyAlignment="1">
      <alignment horizontal="left" vertical="top"/>
    </xf>
    <xf numFmtId="0" fontId="7" fillId="42" borderId="53" xfId="0" applyFont="1" applyFill="1" applyBorder="1" applyAlignment="1">
      <alignment horizontal="left" vertical="top"/>
    </xf>
    <xf numFmtId="0" fontId="7" fillId="42" borderId="15" xfId="0" applyFont="1" applyFill="1" applyBorder="1" applyAlignment="1">
      <alignment horizontal="left" vertical="top"/>
    </xf>
    <xf numFmtId="0" fontId="7" fillId="42" borderId="19" xfId="0" applyFont="1" applyFill="1" applyBorder="1" applyAlignment="1">
      <alignment horizontal="left" vertical="top" wrapText="1"/>
    </xf>
    <xf numFmtId="0" fontId="7" fillId="42" borderId="12" xfId="0" applyFont="1" applyFill="1" applyBorder="1" applyAlignment="1">
      <alignment horizontal="left" vertical="top" wrapText="1"/>
    </xf>
    <xf numFmtId="0" fontId="7" fillId="34" borderId="17" xfId="0" applyFont="1" applyFill="1" applyBorder="1" applyAlignment="1">
      <alignment horizontal="left" vertical="center"/>
    </xf>
    <xf numFmtId="0" fontId="7" fillId="34" borderId="54" xfId="0" applyFont="1" applyFill="1" applyBorder="1" applyAlignment="1">
      <alignment horizontal="left" vertical="center"/>
    </xf>
    <xf numFmtId="0" fontId="7" fillId="34" borderId="24" xfId="0" applyFont="1" applyFill="1" applyBorder="1" applyAlignment="1">
      <alignment horizontal="left" vertical="top"/>
    </xf>
    <xf numFmtId="0" fontId="7" fillId="34" borderId="55" xfId="0" applyFont="1" applyFill="1" applyBorder="1" applyAlignment="1">
      <alignment horizontal="left" vertical="top"/>
    </xf>
    <xf numFmtId="0" fontId="7" fillId="42" borderId="56" xfId="0" applyFont="1" applyFill="1" applyBorder="1" applyAlignment="1">
      <alignment horizontal="left" vertical="top" wrapText="1"/>
    </xf>
    <xf numFmtId="0" fontId="7" fillId="42" borderId="57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top"/>
    </xf>
    <xf numFmtId="0" fontId="7" fillId="34" borderId="12" xfId="0" applyFont="1" applyFill="1" applyBorder="1" applyAlignment="1">
      <alignment horizontal="left" vertical="top"/>
    </xf>
    <xf numFmtId="0" fontId="7" fillId="42" borderId="17" xfId="0" applyFont="1" applyFill="1" applyBorder="1" applyAlignment="1">
      <alignment horizontal="left" vertical="top" wrapText="1"/>
    </xf>
    <xf numFmtId="0" fontId="7" fillId="42" borderId="54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center" vertical="top"/>
    </xf>
    <xf numFmtId="0" fontId="7" fillId="34" borderId="37" xfId="0" applyFont="1" applyFill="1" applyBorder="1" applyAlignment="1">
      <alignment horizontal="center" vertical="top"/>
    </xf>
    <xf numFmtId="0" fontId="7" fillId="34" borderId="20" xfId="0" applyFont="1" applyFill="1" applyBorder="1" applyAlignment="1">
      <alignment horizontal="center" vertical="top"/>
    </xf>
    <xf numFmtId="0" fontId="0" fillId="42" borderId="54" xfId="0" applyFill="1" applyBorder="1" applyAlignment="1">
      <alignment horizontal="center"/>
    </xf>
    <xf numFmtId="0" fontId="0" fillId="42" borderId="58" xfId="0" applyFill="1" applyBorder="1" applyAlignment="1">
      <alignment horizontal="center"/>
    </xf>
    <xf numFmtId="0" fontId="0" fillId="42" borderId="18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37" xfId="0" applyFill="1" applyBorder="1" applyAlignment="1">
      <alignment horizontal="center"/>
    </xf>
    <xf numFmtId="0" fontId="0" fillId="42" borderId="20" xfId="0" applyFill="1" applyBorder="1" applyAlignment="1">
      <alignment horizontal="center"/>
    </xf>
    <xf numFmtId="0" fontId="0" fillId="42" borderId="12" xfId="0" applyFill="1" applyBorder="1" applyAlignment="1">
      <alignment horizontal="center" vertical="top"/>
    </xf>
    <xf numFmtId="0" fontId="0" fillId="42" borderId="37" xfId="0" applyFill="1" applyBorder="1" applyAlignment="1">
      <alignment horizontal="center" vertical="top"/>
    </xf>
    <xf numFmtId="0" fontId="0" fillId="42" borderId="20" xfId="0" applyFill="1" applyBorder="1" applyAlignment="1">
      <alignment horizontal="center" vertical="top"/>
    </xf>
    <xf numFmtId="0" fontId="0" fillId="42" borderId="52" xfId="0" applyFill="1" applyBorder="1" applyAlignment="1">
      <alignment horizontal="center" vertical="top"/>
    </xf>
    <xf numFmtId="0" fontId="0" fillId="42" borderId="59" xfId="0" applyFill="1" applyBorder="1" applyAlignment="1">
      <alignment horizontal="center" vertical="top"/>
    </xf>
    <xf numFmtId="0" fontId="0" fillId="42" borderId="22" xfId="0" applyFill="1" applyBorder="1" applyAlignment="1">
      <alignment horizontal="center" vertical="top"/>
    </xf>
    <xf numFmtId="0" fontId="0" fillId="33" borderId="11" xfId="0" applyFill="1" applyBorder="1" applyAlignment="1">
      <alignment horizontal="center"/>
    </xf>
    <xf numFmtId="0" fontId="0" fillId="42" borderId="15" xfId="0" applyFill="1" applyBorder="1" applyAlignment="1">
      <alignment horizontal="center" vertical="top"/>
    </xf>
    <xf numFmtId="0" fontId="0" fillId="42" borderId="16" xfId="0" applyFill="1" applyBorder="1" applyAlignment="1">
      <alignment horizontal="center" vertical="top"/>
    </xf>
    <xf numFmtId="0" fontId="0" fillId="42" borderId="60" xfId="0" applyFill="1" applyBorder="1" applyAlignment="1">
      <alignment horizontal="center" vertical="top"/>
    </xf>
    <xf numFmtId="0" fontId="0" fillId="34" borderId="54" xfId="0" applyFill="1" applyBorder="1" applyAlignment="1">
      <alignment horizontal="center" vertical="top"/>
    </xf>
    <xf numFmtId="0" fontId="0" fillId="34" borderId="58" xfId="0" applyFill="1" applyBorder="1" applyAlignment="1">
      <alignment horizontal="center" vertical="top"/>
    </xf>
    <xf numFmtId="0" fontId="0" fillId="34" borderId="18" xfId="0" applyFill="1" applyBorder="1" applyAlignment="1">
      <alignment horizontal="center" vertical="top"/>
    </xf>
    <xf numFmtId="0" fontId="57" fillId="40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 vertical="center" wrapText="1"/>
    </xf>
    <xf numFmtId="2" fontId="0" fillId="33" borderId="44" xfId="0" applyNumberFormat="1" applyFill="1" applyBorder="1" applyAlignment="1">
      <alignment horizontal="center" vertical="center" wrapText="1"/>
    </xf>
    <xf numFmtId="2" fontId="0" fillId="33" borderId="61" xfId="0" applyNumberForma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40" borderId="61" xfId="0" applyFill="1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57" fillId="40" borderId="43" xfId="0" applyFont="1" applyFill="1" applyBorder="1" applyAlignment="1">
      <alignment horizontal="center" vertical="center" wrapText="1"/>
    </xf>
    <xf numFmtId="0" fontId="57" fillId="40" borderId="63" xfId="0" applyFont="1" applyFill="1" applyBorder="1" applyAlignment="1">
      <alignment horizontal="center" vertical="center" wrapText="1"/>
    </xf>
    <xf numFmtId="0" fontId="57" fillId="40" borderId="64" xfId="0" applyFont="1" applyFill="1" applyBorder="1" applyAlignment="1">
      <alignment horizontal="center" vertical="center" wrapText="1"/>
    </xf>
    <xf numFmtId="0" fontId="57" fillId="40" borderId="65" xfId="0" applyFont="1" applyFill="1" applyBorder="1" applyAlignment="1">
      <alignment horizontal="center" vertical="center" wrapText="1"/>
    </xf>
    <xf numFmtId="0" fontId="57" fillId="40" borderId="66" xfId="0" applyFont="1" applyFill="1" applyBorder="1" applyAlignment="1">
      <alignment horizontal="center" vertical="center" wrapText="1"/>
    </xf>
    <xf numFmtId="0" fontId="57" fillId="40" borderId="6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34" borderId="68" xfId="0" applyFont="1" applyFill="1" applyBorder="1" applyAlignment="1">
      <alignment horizontal="center"/>
    </xf>
    <xf numFmtId="0" fontId="1" fillId="34" borderId="69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/>
    </xf>
    <xf numFmtId="0" fontId="1" fillId="34" borderId="71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1" fillId="34" borderId="72" xfId="0" applyFont="1" applyFill="1" applyBorder="1" applyAlignment="1">
      <alignment horizontal="center"/>
    </xf>
    <xf numFmtId="0" fontId="22" fillId="34" borderId="71" xfId="0" applyFont="1" applyFill="1" applyBorder="1" applyAlignment="1">
      <alignment horizontal="center"/>
    </xf>
    <xf numFmtId="0" fontId="22" fillId="34" borderId="55" xfId="0" applyFont="1" applyFill="1" applyBorder="1" applyAlignment="1">
      <alignment horizontal="center"/>
    </xf>
    <xf numFmtId="0" fontId="22" fillId="34" borderId="72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/>
    </xf>
    <xf numFmtId="0" fontId="1" fillId="34" borderId="75" xfId="0" applyFont="1" applyFill="1" applyBorder="1" applyAlignment="1">
      <alignment horizontal="center"/>
    </xf>
    <xf numFmtId="0" fontId="0" fillId="42" borderId="76" xfId="0" applyFill="1" applyBorder="1" applyAlignment="1">
      <alignment horizontal="center" wrapText="1"/>
    </xf>
    <xf numFmtId="0" fontId="0" fillId="42" borderId="0" xfId="0" applyFill="1" applyBorder="1" applyAlignment="1">
      <alignment horizontal="center" wrapText="1"/>
    </xf>
    <xf numFmtId="0" fontId="0" fillId="42" borderId="77" xfId="0" applyFill="1" applyBorder="1" applyAlignment="1">
      <alignment horizontal="center" wrapText="1"/>
    </xf>
    <xf numFmtId="0" fontId="0" fillId="42" borderId="78" xfId="0" applyFill="1" applyBorder="1" applyAlignment="1">
      <alignment horizontal="center" wrapText="1"/>
    </xf>
    <xf numFmtId="0" fontId="0" fillId="42" borderId="79" xfId="0" applyFill="1" applyBorder="1" applyAlignment="1">
      <alignment horizontal="center" wrapText="1"/>
    </xf>
    <xf numFmtId="0" fontId="0" fillId="42" borderId="80" xfId="0" applyFill="1" applyBorder="1" applyAlignment="1">
      <alignment horizontal="center" wrapText="1"/>
    </xf>
    <xf numFmtId="0" fontId="7" fillId="34" borderId="81" xfId="0" applyFont="1" applyFill="1" applyBorder="1" applyAlignment="1">
      <alignment horizontal="left" vertical="top"/>
    </xf>
    <xf numFmtId="0" fontId="7" fillId="34" borderId="28" xfId="0" applyFont="1" applyFill="1" applyBorder="1" applyAlignment="1">
      <alignment horizontal="left" vertical="top"/>
    </xf>
    <xf numFmtId="0" fontId="7" fillId="34" borderId="82" xfId="0" applyFont="1" applyFill="1" applyBorder="1" applyAlignment="1">
      <alignment horizontal="left" vertical="top"/>
    </xf>
    <xf numFmtId="0" fontId="7" fillId="34" borderId="83" xfId="0" applyFont="1" applyFill="1" applyBorder="1" applyAlignment="1">
      <alignment horizontal="left" vertical="top"/>
    </xf>
    <xf numFmtId="0" fontId="7" fillId="34" borderId="29" xfId="0" applyFont="1" applyFill="1" applyBorder="1" applyAlignment="1">
      <alignment horizontal="left" vertical="top"/>
    </xf>
    <xf numFmtId="0" fontId="11" fillId="42" borderId="12" xfId="0" applyFont="1" applyFill="1" applyBorder="1" applyAlignment="1">
      <alignment horizontal="center" vertical="top"/>
    </xf>
    <xf numFmtId="0" fontId="11" fillId="42" borderId="37" xfId="0" applyFont="1" applyFill="1" applyBorder="1" applyAlignment="1">
      <alignment horizontal="center" vertical="top"/>
    </xf>
    <xf numFmtId="0" fontId="11" fillId="42" borderId="20" xfId="0" applyFont="1" applyFill="1" applyBorder="1" applyAlignment="1">
      <alignment horizontal="center" vertical="top"/>
    </xf>
    <xf numFmtId="0" fontId="7" fillId="37" borderId="21" xfId="0" applyFont="1" applyFill="1" applyBorder="1" applyAlignment="1">
      <alignment horizontal="left"/>
    </xf>
    <xf numFmtId="0" fontId="7" fillId="37" borderId="52" xfId="0" applyFont="1" applyFill="1" applyBorder="1" applyAlignment="1">
      <alignment horizontal="left"/>
    </xf>
    <xf numFmtId="0" fontId="0" fillId="37" borderId="52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34" borderId="17" xfId="0" applyFont="1" applyFill="1" applyBorder="1" applyAlignment="1">
      <alignment horizontal="left"/>
    </xf>
    <xf numFmtId="0" fontId="7" fillId="34" borderId="54" xfId="0" applyFont="1" applyFill="1" applyBorder="1" applyAlignment="1">
      <alignment horizontal="left"/>
    </xf>
    <xf numFmtId="0" fontId="0" fillId="34" borderId="54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7" fillId="37" borderId="19" xfId="0" applyFont="1" applyFill="1" applyBorder="1" applyAlignment="1">
      <alignment horizontal="left" wrapText="1"/>
    </xf>
    <xf numFmtId="0" fontId="7" fillId="37" borderId="12" xfId="0" applyFont="1" applyFill="1" applyBorder="1" applyAlignment="1">
      <alignment horizontal="left" wrapText="1"/>
    </xf>
    <xf numFmtId="0" fontId="0" fillId="37" borderId="12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7" fillId="34" borderId="19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7" fillId="37" borderId="17" xfId="0" applyFont="1" applyFill="1" applyBorder="1" applyAlignment="1">
      <alignment horizontal="left" vertical="top" wrapText="1"/>
    </xf>
    <xf numFmtId="0" fontId="7" fillId="37" borderId="54" xfId="0" applyFont="1" applyFill="1" applyBorder="1" applyAlignment="1">
      <alignment horizontal="left" vertical="top" wrapText="1"/>
    </xf>
    <xf numFmtId="0" fontId="0" fillId="37" borderId="54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7" fillId="37" borderId="19" xfId="0" applyFont="1" applyFill="1" applyBorder="1" applyAlignment="1">
      <alignment horizontal="left"/>
    </xf>
    <xf numFmtId="0" fontId="7" fillId="37" borderId="12" xfId="0" applyFont="1" applyFill="1" applyBorder="1" applyAlignment="1">
      <alignment horizontal="left"/>
    </xf>
    <xf numFmtId="0" fontId="7" fillId="35" borderId="11" xfId="0" applyFont="1" applyFill="1" applyBorder="1" applyAlignment="1">
      <alignment horizontal="center"/>
    </xf>
    <xf numFmtId="0" fontId="0" fillId="43" borderId="11" xfId="0" applyFill="1" applyBorder="1" applyAlignment="1">
      <alignment horizontal="left" vertical="center" wrapText="1"/>
    </xf>
    <xf numFmtId="0" fontId="7" fillId="37" borderId="56" xfId="0" applyFont="1" applyFill="1" applyBorder="1" applyAlignment="1">
      <alignment horizontal="left" vertical="top" wrapText="1"/>
    </xf>
    <xf numFmtId="0" fontId="7" fillId="37" borderId="57" xfId="0" applyFont="1" applyFill="1" applyBorder="1" applyAlignment="1">
      <alignment horizontal="left" vertical="top" wrapText="1"/>
    </xf>
    <xf numFmtId="0" fontId="0" fillId="37" borderId="57" xfId="0" applyFill="1" applyBorder="1" applyAlignment="1">
      <alignment horizontal="center"/>
    </xf>
    <xf numFmtId="0" fontId="0" fillId="37" borderId="84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4" borderId="14" xfId="0" applyFont="1" applyFill="1" applyBorder="1" applyAlignment="1">
      <alignment horizontal="left" vertical="center"/>
    </xf>
    <xf numFmtId="0" fontId="7" fillId="34" borderId="85" xfId="0" applyFont="1" applyFill="1" applyBorder="1" applyAlignment="1">
      <alignment horizontal="left" vertical="center"/>
    </xf>
    <xf numFmtId="0" fontId="0" fillId="34" borderId="86" xfId="0" applyFill="1" applyBorder="1" applyAlignment="1">
      <alignment horizontal="center" wrapText="1"/>
    </xf>
    <xf numFmtId="0" fontId="0" fillId="34" borderId="87" xfId="0" applyFill="1" applyBorder="1" applyAlignment="1">
      <alignment horizontal="center" wrapText="1"/>
    </xf>
    <xf numFmtId="0" fontId="0" fillId="34" borderId="88" xfId="0" applyFill="1" applyBorder="1" applyAlignment="1">
      <alignment horizontal="center" wrapText="1"/>
    </xf>
    <xf numFmtId="0" fontId="0" fillId="34" borderId="89" xfId="0" applyFill="1" applyBorder="1" applyAlignment="1">
      <alignment horizontal="center" wrapText="1"/>
    </xf>
    <xf numFmtId="0" fontId="0" fillId="34" borderId="50" xfId="0" applyFill="1" applyBorder="1" applyAlignment="1">
      <alignment wrapText="1"/>
    </xf>
    <xf numFmtId="0" fontId="0" fillId="34" borderId="90" xfId="0" applyFill="1" applyBorder="1" applyAlignment="1">
      <alignment wrapText="1"/>
    </xf>
    <xf numFmtId="0" fontId="0" fillId="0" borderId="0" xfId="0" applyAlignment="1">
      <alignment horizontal="left"/>
    </xf>
    <xf numFmtId="0" fontId="0" fillId="33" borderId="37" xfId="0" applyFill="1" applyBorder="1" applyAlignment="1">
      <alignment horizontal="center" wrapText="1"/>
    </xf>
    <xf numFmtId="0" fontId="0" fillId="33" borderId="32" xfId="0" applyFill="1" applyBorder="1" applyAlignment="1">
      <alignment horizontal="center" wrapText="1"/>
    </xf>
    <xf numFmtId="0" fontId="0" fillId="33" borderId="37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1" fillId="34" borderId="68" xfId="0" applyNumberFormat="1" applyFont="1" applyFill="1" applyBorder="1" applyAlignment="1">
      <alignment horizontal="center"/>
    </xf>
    <xf numFmtId="49" fontId="1" fillId="34" borderId="31" xfId="0" applyNumberFormat="1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7" fillId="34" borderId="50" xfId="0" applyFont="1" applyFill="1" applyBorder="1" applyAlignment="1">
      <alignment horizontal="center" vertical="center"/>
    </xf>
    <xf numFmtId="0" fontId="7" fillId="34" borderId="91" xfId="0" applyFont="1" applyFill="1" applyBorder="1" applyAlignment="1">
      <alignment horizontal="center" vertical="center"/>
    </xf>
    <xf numFmtId="0" fontId="7" fillId="34" borderId="90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5" fillId="35" borderId="13" xfId="61" applyFont="1" applyFill="1" applyBorder="1" applyAlignment="1" applyProtection="1">
      <alignment horizontal="center" vertical="center" wrapText="1"/>
      <protection/>
    </xf>
    <xf numFmtId="0" fontId="5" fillId="43" borderId="86" xfId="61" applyFont="1" applyFill="1" applyBorder="1" applyAlignment="1" applyProtection="1">
      <alignment horizontal="center" vertical="center" wrapText="1"/>
      <protection/>
    </xf>
    <xf numFmtId="0" fontId="5" fillId="43" borderId="92" xfId="61" applyFont="1" applyFill="1" applyBorder="1" applyAlignment="1" applyProtection="1">
      <alignment horizontal="center" vertical="center" wrapText="1"/>
      <protection/>
    </xf>
    <xf numFmtId="0" fontId="5" fillId="43" borderId="87" xfId="61" applyFont="1" applyFill="1" applyBorder="1" applyAlignment="1" applyProtection="1">
      <alignment horizontal="center" vertical="center" wrapText="1"/>
      <protection/>
    </xf>
    <xf numFmtId="0" fontId="5" fillId="35" borderId="14" xfId="61" applyFont="1" applyFill="1" applyBorder="1" applyAlignment="1" applyProtection="1">
      <alignment horizontal="center" vertical="center" wrapText="1"/>
      <protection/>
    </xf>
    <xf numFmtId="0" fontId="5" fillId="35" borderId="85" xfId="61" applyFont="1" applyFill="1" applyBorder="1" applyAlignment="1" applyProtection="1">
      <alignment horizontal="center" vertical="center" wrapText="1"/>
      <protection/>
    </xf>
    <xf numFmtId="0" fontId="5" fillId="35" borderId="87" xfId="61" applyFont="1" applyFill="1" applyBorder="1" applyAlignment="1" applyProtection="1">
      <alignment horizontal="center" vertical="center" wrapText="1"/>
      <protection/>
    </xf>
    <xf numFmtId="0" fontId="5" fillId="35" borderId="89" xfId="61" applyFont="1" applyFill="1" applyBorder="1" applyAlignment="1" applyProtection="1">
      <alignment horizontal="center" vertical="center" wrapText="1"/>
      <protection/>
    </xf>
    <xf numFmtId="1" fontId="7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 vertical="center" wrapText="1"/>
    </xf>
    <xf numFmtId="0" fontId="7" fillId="0" borderId="7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5" borderId="15" xfId="0" applyFill="1" applyBorder="1" applyAlignment="1">
      <alignment horizontal="center" vertical="center" wrapText="1"/>
    </xf>
    <xf numFmtId="0" fontId="0" fillId="35" borderId="93" xfId="0" applyFill="1" applyBorder="1" applyAlignment="1">
      <alignment horizontal="center" vertical="center" wrapText="1"/>
    </xf>
    <xf numFmtId="0" fontId="0" fillId="35" borderId="94" xfId="0" applyFill="1" applyBorder="1" applyAlignment="1">
      <alignment horizontal="center" vertical="center" wrapText="1"/>
    </xf>
    <xf numFmtId="0" fontId="0" fillId="34" borderId="50" xfId="0" applyFill="1" applyBorder="1" applyAlignment="1">
      <alignment/>
    </xf>
    <xf numFmtId="0" fontId="0" fillId="34" borderId="91" xfId="0" applyFill="1" applyBorder="1" applyAlignment="1">
      <alignment/>
    </xf>
    <xf numFmtId="0" fontId="0" fillId="34" borderId="90" xfId="0" applyFill="1" applyBorder="1" applyAlignment="1">
      <alignment/>
    </xf>
    <xf numFmtId="0" fontId="0" fillId="34" borderId="50" xfId="0" applyFill="1" applyBorder="1" applyAlignment="1">
      <alignment horizontal="left"/>
    </xf>
    <xf numFmtId="0" fontId="0" fillId="34" borderId="91" xfId="0" applyFill="1" applyBorder="1" applyAlignment="1">
      <alignment horizontal="left"/>
    </xf>
    <xf numFmtId="0" fontId="0" fillId="34" borderId="90" xfId="0" applyFill="1" applyBorder="1" applyAlignment="1">
      <alignment horizontal="left"/>
    </xf>
    <xf numFmtId="0" fontId="0" fillId="35" borderId="12" xfId="0" applyFill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0" fillId="33" borderId="86" xfId="0" applyFill="1" applyBorder="1" applyAlignment="1">
      <alignment horizontal="center"/>
    </xf>
    <xf numFmtId="0" fontId="0" fillId="33" borderId="92" xfId="0" applyFill="1" applyBorder="1" applyAlignment="1">
      <alignment horizontal="center"/>
    </xf>
    <xf numFmtId="0" fontId="0" fillId="33" borderId="87" xfId="0" applyFill="1" applyBorder="1" applyAlignment="1">
      <alignment horizontal="center"/>
    </xf>
    <xf numFmtId="0" fontId="0" fillId="33" borderId="9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96" xfId="0" applyFill="1" applyBorder="1" applyAlignment="1">
      <alignment horizontal="center"/>
    </xf>
    <xf numFmtId="0" fontId="0" fillId="33" borderId="88" xfId="0" applyFill="1" applyBorder="1" applyAlignment="1">
      <alignment horizontal="center"/>
    </xf>
    <xf numFmtId="0" fontId="0" fillId="33" borderId="97" xfId="0" applyFill="1" applyBorder="1" applyAlignment="1">
      <alignment horizontal="center"/>
    </xf>
    <xf numFmtId="0" fontId="0" fillId="33" borderId="89" xfId="0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41" borderId="16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1" borderId="98" xfId="0" applyFill="1" applyBorder="1" applyAlignment="1">
      <alignment horizontal="left" vertical="center"/>
    </xf>
    <xf numFmtId="0" fontId="0" fillId="41" borderId="76" xfId="0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0" fillId="41" borderId="99" xfId="0" applyFill="1" applyBorder="1" applyAlignment="1">
      <alignment horizontal="left" vertical="center" wrapText="1"/>
    </xf>
    <xf numFmtId="0" fontId="0" fillId="41" borderId="78" xfId="0" applyFill="1" applyBorder="1" applyAlignment="1">
      <alignment horizontal="left" vertical="center" wrapText="1"/>
    </xf>
    <xf numFmtId="0" fontId="0" fillId="41" borderId="79" xfId="0" applyFill="1" applyBorder="1" applyAlignment="1">
      <alignment horizontal="left" vertical="center" wrapText="1"/>
    </xf>
    <xf numFmtId="0" fontId="0" fillId="41" borderId="100" xfId="0" applyFill="1" applyBorder="1" applyAlignment="1">
      <alignment horizontal="left" vertical="center" wrapText="1"/>
    </xf>
    <xf numFmtId="0" fontId="0" fillId="41" borderId="16" xfId="0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98" xfId="0" applyFill="1" applyBorder="1" applyAlignment="1">
      <alignment horizontal="center" vertical="top" wrapText="1"/>
    </xf>
    <xf numFmtId="0" fontId="0" fillId="41" borderId="76" xfId="0" applyFill="1" applyBorder="1" applyAlignment="1">
      <alignment horizontal="center" vertical="top" wrapText="1"/>
    </xf>
    <xf numFmtId="0" fontId="0" fillId="41" borderId="0" xfId="0" applyFill="1" applyBorder="1" applyAlignment="1">
      <alignment horizontal="center" vertical="top" wrapText="1"/>
    </xf>
    <xf numFmtId="0" fontId="0" fillId="41" borderId="99" xfId="0" applyFill="1" applyBorder="1" applyAlignment="1">
      <alignment horizontal="center" vertical="top" wrapText="1"/>
    </xf>
    <xf numFmtId="0" fontId="0" fillId="41" borderId="78" xfId="0" applyFill="1" applyBorder="1" applyAlignment="1">
      <alignment horizontal="center" vertical="top" wrapText="1"/>
    </xf>
    <xf numFmtId="0" fontId="0" fillId="41" borderId="79" xfId="0" applyFill="1" applyBorder="1" applyAlignment="1">
      <alignment horizontal="center" vertical="top" wrapText="1"/>
    </xf>
    <xf numFmtId="0" fontId="0" fillId="41" borderId="100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Калькуляция воды" xfId="61"/>
    <cellStyle name="Обычный_тарифы на 2002г с 1-01" xfId="62"/>
    <cellStyle name="Обычный_Тепло" xfId="63"/>
    <cellStyle name="Стиль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UD\Documentum\Viewed\&#1050;&#1086;&#1087;&#1080;&#1103;%20&#1048;&#1085;&#1092;.%20&#1079;&#1072;%204%20&#1082;&#1074;%20&#1080;%20&#1091;&#1090;&#1074;.%20&#1090;&#1072;&#1088;&#1080;&#1092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1.1."/>
      <sheetName val="1.2"/>
      <sheetName val="1.3."/>
      <sheetName val="2"/>
      <sheetName val="2.1"/>
      <sheetName val="3"/>
      <sheetName val="4 (а-г)"/>
      <sheetName val="4 д)"/>
      <sheetName val="4 е)"/>
      <sheetName val="5"/>
      <sheetName val="6"/>
      <sheetName val="7"/>
    </sheetNames>
    <sheetDataSet>
      <sheetData sheetId="5">
        <row r="9">
          <cell r="B9">
            <v>120217.69920996705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workbookViewId="0" topLeftCell="A1">
      <selection activeCell="B15" sqref="B15"/>
    </sheetView>
  </sheetViews>
  <sheetFormatPr defaultColWidth="8.8515625" defaultRowHeight="15"/>
  <cols>
    <col min="1" max="1" width="8.8515625" style="0" customWidth="1"/>
    <col min="2" max="2" width="47.28125" style="0" customWidth="1"/>
    <col min="3" max="3" width="16.421875" style="0" customWidth="1"/>
  </cols>
  <sheetData>
    <row r="4" spans="2:3" ht="111.75" customHeight="1">
      <c r="B4" s="153" t="s">
        <v>154</v>
      </c>
      <c r="C4" s="154"/>
    </row>
    <row r="5" spans="2:3" ht="33.75" customHeight="1">
      <c r="B5" s="20" t="s">
        <v>41</v>
      </c>
      <c r="C5" s="23" t="s">
        <v>17</v>
      </c>
    </row>
    <row r="6" spans="2:3" ht="33" customHeight="1">
      <c r="B6" s="21" t="s">
        <v>2</v>
      </c>
      <c r="C6" s="23" t="s">
        <v>26</v>
      </c>
    </row>
    <row r="7" spans="2:3" ht="27.75">
      <c r="B7" s="18" t="s">
        <v>42</v>
      </c>
      <c r="C7" s="23" t="s">
        <v>17</v>
      </c>
    </row>
    <row r="8" spans="2:3" ht="27.75">
      <c r="B8" s="22" t="s">
        <v>43</v>
      </c>
      <c r="C8" s="23" t="s">
        <v>17</v>
      </c>
    </row>
    <row r="9" spans="2:3" ht="27.75">
      <c r="B9" s="18" t="s">
        <v>44</v>
      </c>
      <c r="C9" s="23" t="s">
        <v>26</v>
      </c>
    </row>
    <row r="10" spans="2:3" ht="27.75">
      <c r="B10" s="18" t="s">
        <v>3</v>
      </c>
      <c r="C10" s="23" t="s">
        <v>31</v>
      </c>
    </row>
    <row r="11" spans="2:3" ht="13.5">
      <c r="B11" s="18" t="s">
        <v>4</v>
      </c>
      <c r="C11" s="23" t="s">
        <v>31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A1">
      <selection activeCell="D25" sqref="D25"/>
    </sheetView>
  </sheetViews>
  <sheetFormatPr defaultColWidth="8.8515625" defaultRowHeight="15"/>
  <cols>
    <col min="1" max="1" width="26.421875" style="0" customWidth="1"/>
    <col min="2" max="2" width="20.7109375" style="0" customWidth="1"/>
    <col min="3" max="8" width="8.8515625" style="0" customWidth="1"/>
    <col min="9" max="9" width="9.421875" style="0" bestFit="1" customWidth="1"/>
    <col min="10" max="11" width="8.8515625" style="0" customWidth="1"/>
    <col min="12" max="12" width="10.421875" style="0" bestFit="1" customWidth="1"/>
  </cols>
  <sheetData>
    <row r="1" spans="1:12" ht="13.5">
      <c r="A1" s="310" t="s">
        <v>225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15" thickBot="1">
      <c r="A2" s="10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8" ht="15" thickBot="1">
      <c r="A3" s="105" t="s">
        <v>0</v>
      </c>
      <c r="B3" s="315"/>
      <c r="C3" s="316"/>
      <c r="D3" s="316"/>
      <c r="E3" s="316"/>
      <c r="F3" s="316"/>
      <c r="G3" s="316"/>
      <c r="H3" s="317"/>
    </row>
    <row r="4" spans="1:8" ht="15" thickBot="1">
      <c r="A4" s="106" t="s">
        <v>32</v>
      </c>
      <c r="B4" s="318"/>
      <c r="C4" s="319"/>
      <c r="D4" s="319"/>
      <c r="E4" s="319"/>
      <c r="F4" s="319"/>
      <c r="G4" s="319"/>
      <c r="H4" s="320"/>
    </row>
    <row r="5" spans="1:8" ht="15" thickBot="1">
      <c r="A5" s="106" t="s">
        <v>33</v>
      </c>
      <c r="B5" s="318"/>
      <c r="C5" s="319"/>
      <c r="D5" s="319"/>
      <c r="E5" s="319"/>
      <c r="F5" s="319"/>
      <c r="G5" s="319"/>
      <c r="H5" s="320"/>
    </row>
    <row r="6" spans="1:8" ht="15" thickBot="1">
      <c r="A6" s="106" t="s">
        <v>92</v>
      </c>
      <c r="B6" s="315"/>
      <c r="C6" s="316"/>
      <c r="D6" s="316"/>
      <c r="E6" s="316"/>
      <c r="F6" s="316"/>
      <c r="G6" s="316"/>
      <c r="H6" s="317"/>
    </row>
    <row r="7" spans="13:14" ht="13.5">
      <c r="M7" s="309" t="s">
        <v>107</v>
      </c>
      <c r="N7" s="309"/>
    </row>
    <row r="8" spans="1:14" ht="13.5">
      <c r="A8" s="312" t="s">
        <v>65</v>
      </c>
      <c r="B8" s="308" t="s">
        <v>226</v>
      </c>
      <c r="C8" s="321" t="s">
        <v>228</v>
      </c>
      <c r="D8" s="321"/>
      <c r="E8" s="321"/>
      <c r="F8" s="321"/>
      <c r="G8" s="321"/>
      <c r="H8" s="321"/>
      <c r="I8" s="321"/>
      <c r="J8" s="321"/>
      <c r="K8" s="321"/>
      <c r="L8" s="322"/>
      <c r="M8" s="308" t="s">
        <v>63</v>
      </c>
      <c r="N8" s="308"/>
    </row>
    <row r="9" spans="1:14" ht="13.5">
      <c r="A9" s="313"/>
      <c r="B9" s="308"/>
      <c r="C9" s="321" t="s">
        <v>70</v>
      </c>
      <c r="D9" s="321"/>
      <c r="E9" s="321"/>
      <c r="F9" s="321"/>
      <c r="G9" s="321"/>
      <c r="H9" s="321" t="s">
        <v>71</v>
      </c>
      <c r="I9" s="321"/>
      <c r="J9" s="321"/>
      <c r="K9" s="321"/>
      <c r="L9" s="322"/>
      <c r="M9" s="308"/>
      <c r="N9" s="308"/>
    </row>
    <row r="10" spans="1:14" ht="15" thickBot="1">
      <c r="A10" s="314"/>
      <c r="B10" s="312"/>
      <c r="C10" s="28" t="s">
        <v>64</v>
      </c>
      <c r="D10" s="28" t="s">
        <v>66</v>
      </c>
      <c r="E10" s="28" t="s">
        <v>67</v>
      </c>
      <c r="F10" s="28" t="s">
        <v>68</v>
      </c>
      <c r="G10" s="28" t="s">
        <v>69</v>
      </c>
      <c r="H10" s="28" t="s">
        <v>64</v>
      </c>
      <c r="I10" s="28" t="s">
        <v>66</v>
      </c>
      <c r="J10" s="28" t="s">
        <v>67</v>
      </c>
      <c r="K10" s="28" t="s">
        <v>68</v>
      </c>
      <c r="L10" s="29" t="s">
        <v>69</v>
      </c>
      <c r="M10" s="308"/>
      <c r="N10" s="308"/>
    </row>
    <row r="11" spans="1:14" ht="13.5">
      <c r="A11" s="107" t="s">
        <v>64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306"/>
      <c r="N11" s="307"/>
    </row>
    <row r="12" spans="1:14" ht="24.75">
      <c r="A12" s="109" t="s">
        <v>227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306"/>
      <c r="N12" s="307"/>
    </row>
    <row r="13" ht="13.5">
      <c r="H13" s="111"/>
    </row>
  </sheetData>
  <sheetProtection/>
  <mergeCells count="14">
    <mergeCell ref="M12:N12"/>
    <mergeCell ref="M11:N11"/>
    <mergeCell ref="M8:N10"/>
    <mergeCell ref="M7:N7"/>
    <mergeCell ref="A1:L1"/>
    <mergeCell ref="A8:A10"/>
    <mergeCell ref="B3:H3"/>
    <mergeCell ref="B4:H4"/>
    <mergeCell ref="B5:H5"/>
    <mergeCell ref="B8:B10"/>
    <mergeCell ref="C8:L8"/>
    <mergeCell ref="C9:G9"/>
    <mergeCell ref="H9:L9"/>
    <mergeCell ref="B6:H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workbookViewId="0" topLeftCell="A1">
      <selection activeCell="B13" sqref="B13:B16"/>
    </sheetView>
  </sheetViews>
  <sheetFormatPr defaultColWidth="8.8515625" defaultRowHeight="15"/>
  <cols>
    <col min="1" max="1" width="41.140625" style="0" customWidth="1"/>
    <col min="2" max="2" width="46.421875" style="0" customWidth="1"/>
  </cols>
  <sheetData>
    <row r="2" spans="1:2" ht="13.5">
      <c r="A2" s="243" t="s">
        <v>144</v>
      </c>
      <c r="B2" s="274"/>
    </row>
    <row r="3" spans="1:2" ht="56.25" customHeight="1">
      <c r="A3" s="274"/>
      <c r="B3" s="274"/>
    </row>
    <row r="5" spans="1:2" ht="13.5">
      <c r="A5" s="15" t="s">
        <v>0</v>
      </c>
      <c r="B5" s="10"/>
    </row>
    <row r="6" spans="1:2" ht="13.5">
      <c r="A6" s="15" t="s">
        <v>32</v>
      </c>
      <c r="B6" s="80"/>
    </row>
    <row r="7" spans="1:2" ht="13.5">
      <c r="A7" s="15" t="s">
        <v>33</v>
      </c>
      <c r="B7" s="79"/>
    </row>
    <row r="8" spans="1:2" ht="13.5">
      <c r="A8" s="15" t="s">
        <v>92</v>
      </c>
      <c r="B8" s="10"/>
    </row>
    <row r="9" spans="1:2" ht="13.5">
      <c r="A9" s="15" t="s">
        <v>97</v>
      </c>
      <c r="B9" s="10"/>
    </row>
    <row r="12" spans="1:2" ht="13.5">
      <c r="A12" s="17" t="s">
        <v>10</v>
      </c>
      <c r="B12" s="17" t="s">
        <v>6</v>
      </c>
    </row>
    <row r="13" spans="1:2" ht="46.5" customHeight="1">
      <c r="A13" s="18" t="s">
        <v>14</v>
      </c>
      <c r="B13" s="78"/>
    </row>
    <row r="14" spans="1:2" ht="47.25" customHeight="1">
      <c r="A14" s="18" t="s">
        <v>15</v>
      </c>
      <c r="B14" s="78"/>
    </row>
    <row r="15" spans="1:2" ht="48" customHeight="1">
      <c r="A15" s="18" t="s">
        <v>16</v>
      </c>
      <c r="B15" s="78"/>
    </row>
    <row r="16" spans="1:2" ht="51" customHeight="1">
      <c r="A16" s="18" t="s">
        <v>147</v>
      </c>
      <c r="B16" s="78"/>
    </row>
    <row r="19" spans="1:2" ht="13.5">
      <c r="A19" s="270" t="s">
        <v>145</v>
      </c>
      <c r="B19" s="270"/>
    </row>
    <row r="20" spans="1:2" ht="50.25" customHeight="1">
      <c r="A20" s="270" t="s">
        <v>146</v>
      </c>
      <c r="B20" s="270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A1" sqref="A1:J1"/>
    </sheetView>
  </sheetViews>
  <sheetFormatPr defaultColWidth="8.8515625" defaultRowHeight="15"/>
  <cols>
    <col min="1" max="1" width="30.7109375" style="0" customWidth="1"/>
    <col min="2" max="4" width="8.8515625" style="0" customWidth="1"/>
    <col min="5" max="5" width="26.140625" style="0" customWidth="1"/>
  </cols>
  <sheetData>
    <row r="1" spans="1:10" ht="52.5" customHeight="1">
      <c r="A1" s="332" t="s">
        <v>148</v>
      </c>
      <c r="B1" s="332"/>
      <c r="C1" s="332"/>
      <c r="D1" s="332"/>
      <c r="E1" s="332"/>
      <c r="F1" s="332"/>
      <c r="G1" s="332"/>
      <c r="H1" s="332"/>
      <c r="I1" s="332"/>
      <c r="J1" s="332"/>
    </row>
    <row r="2" spans="1:10" ht="13.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9" ht="13.5">
      <c r="A3" s="15" t="s">
        <v>0</v>
      </c>
      <c r="B3" s="249"/>
      <c r="C3" s="249"/>
      <c r="D3" s="249"/>
      <c r="E3" s="249"/>
      <c r="G3" s="4"/>
      <c r="H3" s="155"/>
      <c r="I3" s="155"/>
    </row>
    <row r="4" spans="1:5" ht="13.5">
      <c r="A4" s="15" t="s">
        <v>32</v>
      </c>
      <c r="B4" s="249"/>
      <c r="C4" s="249"/>
      <c r="D4" s="249"/>
      <c r="E4" s="249"/>
    </row>
    <row r="5" spans="1:5" ht="13.5">
      <c r="A5" s="15" t="s">
        <v>33</v>
      </c>
      <c r="B5" s="249"/>
      <c r="C5" s="249"/>
      <c r="D5" s="249"/>
      <c r="E5" s="249"/>
    </row>
    <row r="6" spans="1:5" ht="13.5">
      <c r="A6" s="15" t="s">
        <v>92</v>
      </c>
      <c r="B6" s="249"/>
      <c r="C6" s="249"/>
      <c r="D6" s="249"/>
      <c r="E6" s="249"/>
    </row>
    <row r="7" spans="1:5" ht="13.5">
      <c r="A7" s="15" t="s">
        <v>99</v>
      </c>
      <c r="B7" s="249"/>
      <c r="C7" s="249"/>
      <c r="D7" s="249"/>
      <c r="E7" s="249"/>
    </row>
    <row r="8" spans="2:5" ht="15" thickBot="1">
      <c r="B8" s="311"/>
      <c r="C8" s="311"/>
      <c r="D8" s="311"/>
      <c r="E8" s="311"/>
    </row>
    <row r="9" spans="1:10" ht="13.5">
      <c r="A9" s="323"/>
      <c r="B9" s="324"/>
      <c r="C9" s="324"/>
      <c r="D9" s="324"/>
      <c r="E9" s="324"/>
      <c r="F9" s="324"/>
      <c r="G9" s="324"/>
      <c r="H9" s="324"/>
      <c r="I9" s="324"/>
      <c r="J9" s="325"/>
    </row>
    <row r="10" spans="1:10" ht="13.5">
      <c r="A10" s="326"/>
      <c r="B10" s="327"/>
      <c r="C10" s="327"/>
      <c r="D10" s="327"/>
      <c r="E10" s="327"/>
      <c r="F10" s="327"/>
      <c r="G10" s="327"/>
      <c r="H10" s="327"/>
      <c r="I10" s="327"/>
      <c r="J10" s="328"/>
    </row>
    <row r="11" spans="1:10" ht="13.5">
      <c r="A11" s="326"/>
      <c r="B11" s="327"/>
      <c r="C11" s="327"/>
      <c r="D11" s="327"/>
      <c r="E11" s="327"/>
      <c r="F11" s="327"/>
      <c r="G11" s="327"/>
      <c r="H11" s="327"/>
      <c r="I11" s="327"/>
      <c r="J11" s="328"/>
    </row>
    <row r="12" spans="1:10" ht="13.5">
      <c r="A12" s="326"/>
      <c r="B12" s="327"/>
      <c r="C12" s="327"/>
      <c r="D12" s="327"/>
      <c r="E12" s="327"/>
      <c r="F12" s="327"/>
      <c r="G12" s="327"/>
      <c r="H12" s="327"/>
      <c r="I12" s="327"/>
      <c r="J12" s="328"/>
    </row>
    <row r="13" spans="1:10" ht="13.5">
      <c r="A13" s="326"/>
      <c r="B13" s="327"/>
      <c r="C13" s="327"/>
      <c r="D13" s="327"/>
      <c r="E13" s="327"/>
      <c r="F13" s="327"/>
      <c r="G13" s="327"/>
      <c r="H13" s="327"/>
      <c r="I13" s="327"/>
      <c r="J13" s="328"/>
    </row>
    <row r="14" spans="1:10" ht="13.5">
      <c r="A14" s="326"/>
      <c r="B14" s="327"/>
      <c r="C14" s="327"/>
      <c r="D14" s="327"/>
      <c r="E14" s="327"/>
      <c r="F14" s="327"/>
      <c r="G14" s="327"/>
      <c r="H14" s="327"/>
      <c r="I14" s="327"/>
      <c r="J14" s="328"/>
    </row>
    <row r="15" spans="1:10" ht="13.5">
      <c r="A15" s="326"/>
      <c r="B15" s="327"/>
      <c r="C15" s="327"/>
      <c r="D15" s="327"/>
      <c r="E15" s="327"/>
      <c r="F15" s="327"/>
      <c r="G15" s="327"/>
      <c r="H15" s="327"/>
      <c r="I15" s="327"/>
      <c r="J15" s="328"/>
    </row>
    <row r="16" spans="1:10" ht="13.5">
      <c r="A16" s="326"/>
      <c r="B16" s="327"/>
      <c r="C16" s="327"/>
      <c r="D16" s="327"/>
      <c r="E16" s="327"/>
      <c r="F16" s="327"/>
      <c r="G16" s="327"/>
      <c r="H16" s="327"/>
      <c r="I16" s="327"/>
      <c r="J16" s="328"/>
    </row>
    <row r="17" spans="1:10" ht="13.5">
      <c r="A17" s="326"/>
      <c r="B17" s="327"/>
      <c r="C17" s="327"/>
      <c r="D17" s="327"/>
      <c r="E17" s="327"/>
      <c r="F17" s="327"/>
      <c r="G17" s="327"/>
      <c r="H17" s="327"/>
      <c r="I17" s="327"/>
      <c r="J17" s="328"/>
    </row>
    <row r="18" spans="1:10" ht="13.5">
      <c r="A18" s="326"/>
      <c r="B18" s="327"/>
      <c r="C18" s="327"/>
      <c r="D18" s="327"/>
      <c r="E18" s="327"/>
      <c r="F18" s="327"/>
      <c r="G18" s="327"/>
      <c r="H18" s="327"/>
      <c r="I18" s="327"/>
      <c r="J18" s="328"/>
    </row>
    <row r="19" spans="1:10" ht="13.5">
      <c r="A19" s="326"/>
      <c r="B19" s="327"/>
      <c r="C19" s="327"/>
      <c r="D19" s="327"/>
      <c r="E19" s="327"/>
      <c r="F19" s="327"/>
      <c r="G19" s="327"/>
      <c r="H19" s="327"/>
      <c r="I19" s="327"/>
      <c r="J19" s="328"/>
    </row>
    <row r="20" spans="1:10" ht="13.5">
      <c r="A20" s="326"/>
      <c r="B20" s="327"/>
      <c r="C20" s="327"/>
      <c r="D20" s="327"/>
      <c r="E20" s="327"/>
      <c r="F20" s="327"/>
      <c r="G20" s="327"/>
      <c r="H20" s="327"/>
      <c r="I20" s="327"/>
      <c r="J20" s="328"/>
    </row>
    <row r="21" spans="1:10" ht="13.5">
      <c r="A21" s="326"/>
      <c r="B21" s="327"/>
      <c r="C21" s="327"/>
      <c r="D21" s="327"/>
      <c r="E21" s="327"/>
      <c r="F21" s="327"/>
      <c r="G21" s="327"/>
      <c r="H21" s="327"/>
      <c r="I21" s="327"/>
      <c r="J21" s="328"/>
    </row>
    <row r="22" spans="1:10" ht="13.5">
      <c r="A22" s="326"/>
      <c r="B22" s="327"/>
      <c r="C22" s="327"/>
      <c r="D22" s="327"/>
      <c r="E22" s="327"/>
      <c r="F22" s="327"/>
      <c r="G22" s="327"/>
      <c r="H22" s="327"/>
      <c r="I22" s="327"/>
      <c r="J22" s="328"/>
    </row>
    <row r="23" spans="1:10" ht="13.5">
      <c r="A23" s="326"/>
      <c r="B23" s="327"/>
      <c r="C23" s="327"/>
      <c r="D23" s="327"/>
      <c r="E23" s="327"/>
      <c r="F23" s="327"/>
      <c r="G23" s="327"/>
      <c r="H23" s="327"/>
      <c r="I23" s="327"/>
      <c r="J23" s="328"/>
    </row>
    <row r="24" spans="1:10" ht="13.5">
      <c r="A24" s="326"/>
      <c r="B24" s="327"/>
      <c r="C24" s="327"/>
      <c r="D24" s="327"/>
      <c r="E24" s="327"/>
      <c r="F24" s="327"/>
      <c r="G24" s="327"/>
      <c r="H24" s="327"/>
      <c r="I24" s="327"/>
      <c r="J24" s="328"/>
    </row>
    <row r="25" spans="1:10" ht="15" thickBot="1">
      <c r="A25" s="329"/>
      <c r="B25" s="330"/>
      <c r="C25" s="330"/>
      <c r="D25" s="330"/>
      <c r="E25" s="330"/>
      <c r="F25" s="330"/>
      <c r="G25" s="330"/>
      <c r="H25" s="330"/>
      <c r="I25" s="330"/>
      <c r="J25" s="331"/>
    </row>
    <row r="27" spans="1:10" ht="33.75" customHeight="1">
      <c r="A27" s="270" t="s">
        <v>149</v>
      </c>
      <c r="B27" s="270"/>
      <c r="C27" s="270"/>
      <c r="D27" s="270"/>
      <c r="E27" s="270"/>
      <c r="F27" s="270"/>
      <c r="G27" s="270"/>
      <c r="H27" s="270"/>
      <c r="I27" s="270"/>
      <c r="J27" s="270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workbookViewId="0" topLeftCell="B1">
      <selection activeCell="C12" sqref="C12:I12"/>
    </sheetView>
  </sheetViews>
  <sheetFormatPr defaultColWidth="8.8515625" defaultRowHeight="15"/>
  <cols>
    <col min="1" max="1" width="8.8515625" style="0" customWidth="1"/>
    <col min="2" max="2" width="34.00390625" style="0" customWidth="1"/>
    <col min="3" max="5" width="8.8515625" style="0" customWidth="1"/>
    <col min="6" max="6" width="34.140625" style="0" customWidth="1"/>
  </cols>
  <sheetData>
    <row r="1" spans="2:9" ht="13.5">
      <c r="B1" s="352" t="s">
        <v>150</v>
      </c>
      <c r="C1" s="352"/>
      <c r="D1" s="352"/>
      <c r="E1" s="352"/>
      <c r="F1" s="352"/>
      <c r="G1" s="352"/>
      <c r="H1" s="352"/>
      <c r="I1" s="352"/>
    </row>
    <row r="2" spans="2:9" ht="13.5">
      <c r="B2" s="35"/>
      <c r="C2" s="35"/>
      <c r="D2" s="35"/>
      <c r="E2" s="35"/>
      <c r="F2" s="35"/>
      <c r="G2" s="35"/>
      <c r="H2" s="35"/>
      <c r="I2" s="35"/>
    </row>
    <row r="3" spans="2:9" ht="13.5">
      <c r="B3" s="15" t="s">
        <v>0</v>
      </c>
      <c r="C3" s="249"/>
      <c r="D3" s="249"/>
      <c r="E3" s="249"/>
      <c r="F3" s="249"/>
      <c r="G3" s="249"/>
      <c r="H3" s="249"/>
      <c r="I3" s="249"/>
    </row>
    <row r="4" spans="2:9" ht="13.5">
      <c r="B4" s="15" t="s">
        <v>32</v>
      </c>
      <c r="C4" s="249"/>
      <c r="D4" s="249"/>
      <c r="E4" s="249"/>
      <c r="F4" s="249"/>
      <c r="G4" s="249"/>
      <c r="H4" s="249"/>
      <c r="I4" s="249"/>
    </row>
    <row r="5" spans="2:9" ht="13.5">
      <c r="B5" s="15" t="s">
        <v>33</v>
      </c>
      <c r="C5" s="249"/>
      <c r="D5" s="249"/>
      <c r="E5" s="249"/>
      <c r="F5" s="249"/>
      <c r="G5" s="249"/>
      <c r="H5" s="249"/>
      <c r="I5" s="249"/>
    </row>
    <row r="6" spans="2:9" ht="13.5">
      <c r="B6" s="15" t="s">
        <v>99</v>
      </c>
      <c r="C6" s="249"/>
      <c r="D6" s="249"/>
      <c r="E6" s="249"/>
      <c r="F6" s="249"/>
      <c r="G6" s="249"/>
      <c r="H6" s="249"/>
      <c r="I6" s="249"/>
    </row>
    <row r="7" spans="2:9" ht="13.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8" t="s">
        <v>104</v>
      </c>
      <c r="C8" s="351"/>
      <c r="D8" s="351"/>
      <c r="E8" s="351"/>
      <c r="F8" s="351"/>
      <c r="G8" s="351"/>
      <c r="H8" s="351"/>
      <c r="I8" s="351"/>
    </row>
    <row r="9" spans="2:9" ht="28.5" customHeight="1">
      <c r="B9" s="19" t="s">
        <v>37</v>
      </c>
      <c r="C9" s="351"/>
      <c r="D9" s="351"/>
      <c r="E9" s="351"/>
      <c r="F9" s="351"/>
      <c r="G9" s="351"/>
      <c r="H9" s="351"/>
      <c r="I9" s="351"/>
    </row>
    <row r="10" spans="2:9" ht="27" customHeight="1">
      <c r="B10" s="19" t="s">
        <v>36</v>
      </c>
      <c r="C10" s="351"/>
      <c r="D10" s="351"/>
      <c r="E10" s="351"/>
      <c r="F10" s="351"/>
      <c r="G10" s="351"/>
      <c r="H10" s="351"/>
      <c r="I10" s="351"/>
    </row>
    <row r="11" spans="2:9" ht="28.5" customHeight="1">
      <c r="B11" s="19" t="s">
        <v>34</v>
      </c>
      <c r="C11" s="351"/>
      <c r="D11" s="351"/>
      <c r="E11" s="351"/>
      <c r="F11" s="351"/>
      <c r="G11" s="351"/>
      <c r="H11" s="351"/>
      <c r="I11" s="351"/>
    </row>
    <row r="12" spans="2:9" ht="27" customHeight="1">
      <c r="B12" s="19" t="s">
        <v>35</v>
      </c>
      <c r="C12" s="351"/>
      <c r="D12" s="351"/>
      <c r="E12" s="351"/>
      <c r="F12" s="351"/>
      <c r="G12" s="351"/>
      <c r="H12" s="351"/>
      <c r="I12" s="351"/>
    </row>
    <row r="14" spans="2:12" ht="22.5" customHeight="1">
      <c r="B14" s="333" t="s">
        <v>81</v>
      </c>
      <c r="C14" s="334"/>
      <c r="D14" s="334"/>
      <c r="E14" s="334"/>
      <c r="F14" s="334"/>
      <c r="G14" s="334"/>
      <c r="H14" s="334"/>
      <c r="I14" s="335"/>
      <c r="J14" s="342" t="s">
        <v>202</v>
      </c>
      <c r="K14" s="343"/>
      <c r="L14" s="344"/>
    </row>
    <row r="15" spans="2:12" ht="27" customHeight="1">
      <c r="B15" s="336" t="s">
        <v>82</v>
      </c>
      <c r="C15" s="337"/>
      <c r="D15" s="337"/>
      <c r="E15" s="337"/>
      <c r="F15" s="337"/>
      <c r="G15" s="337"/>
      <c r="H15" s="337"/>
      <c r="I15" s="338"/>
      <c r="J15" s="345"/>
      <c r="K15" s="346"/>
      <c r="L15" s="347"/>
    </row>
    <row r="16" spans="2:12" ht="57.75" customHeight="1">
      <c r="B16" s="339" t="s">
        <v>105</v>
      </c>
      <c r="C16" s="340"/>
      <c r="D16" s="340"/>
      <c r="E16" s="340"/>
      <c r="F16" s="340"/>
      <c r="G16" s="340"/>
      <c r="H16" s="340"/>
      <c r="I16" s="341"/>
      <c r="J16" s="348"/>
      <c r="K16" s="349"/>
      <c r="L16" s="350"/>
    </row>
    <row r="18" spans="2:9" ht="32.25" customHeight="1">
      <c r="B18" s="270" t="s">
        <v>151</v>
      </c>
      <c r="C18" s="270"/>
      <c r="D18" s="270"/>
      <c r="E18" s="270"/>
      <c r="F18" s="270"/>
      <c r="G18" s="270"/>
      <c r="H18" s="270"/>
      <c r="I18" s="270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5"/>
  <sheetViews>
    <sheetView tabSelected="1" workbookViewId="0" topLeftCell="A1">
      <selection activeCell="B6" sqref="B6:M6"/>
    </sheetView>
  </sheetViews>
  <sheetFormatPr defaultColWidth="8.8515625" defaultRowHeight="15"/>
  <cols>
    <col min="1" max="1" width="8.8515625" style="0" customWidth="1"/>
    <col min="2" max="2" width="19.421875" style="0" customWidth="1"/>
    <col min="3" max="3" width="32.421875" style="0" customWidth="1"/>
    <col min="4" max="4" width="13.421875" style="0" hidden="1" customWidth="1"/>
    <col min="5" max="5" width="13.140625" style="0" hidden="1" customWidth="1"/>
    <col min="6" max="6" width="13.421875" style="0" customWidth="1"/>
    <col min="7" max="7" width="13.421875" style="0" hidden="1" customWidth="1"/>
    <col min="8" max="8" width="10.421875" style="0" customWidth="1"/>
    <col min="9" max="9" width="11.00390625" style="0" customWidth="1"/>
    <col min="10" max="10" width="11.140625" style="0" customWidth="1"/>
    <col min="11" max="11" width="9.421875" style="0" customWidth="1"/>
    <col min="12" max="12" width="15.00390625" style="0" customWidth="1"/>
    <col min="13" max="13" width="47.28125" style="0" customWidth="1"/>
  </cols>
  <sheetData>
    <row r="2" spans="2:13" ht="24.75" customHeight="1">
      <c r="B2" s="212" t="s">
        <v>285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</row>
    <row r="3" ht="15" thickBot="1"/>
    <row r="4" spans="2:13" ht="15">
      <c r="B4" s="234" t="s">
        <v>0</v>
      </c>
      <c r="C4" s="235"/>
      <c r="D4" s="213" t="s">
        <v>276</v>
      </c>
      <c r="E4" s="214"/>
      <c r="F4" s="214"/>
      <c r="G4" s="214"/>
      <c r="H4" s="214"/>
      <c r="I4" s="214"/>
      <c r="J4" s="214"/>
      <c r="K4" s="214"/>
      <c r="L4" s="214"/>
      <c r="M4" s="215"/>
    </row>
    <row r="5" spans="2:13" ht="15">
      <c r="B5" s="233" t="s">
        <v>32</v>
      </c>
      <c r="C5" s="171"/>
      <c r="D5" s="216">
        <v>7704784450</v>
      </c>
      <c r="E5" s="217"/>
      <c r="F5" s="217"/>
      <c r="G5" s="217"/>
      <c r="H5" s="217"/>
      <c r="I5" s="217"/>
      <c r="J5" s="217"/>
      <c r="K5" s="217"/>
      <c r="L5" s="217"/>
      <c r="M5" s="218"/>
    </row>
    <row r="6" spans="2:13" ht="15">
      <c r="B6" s="233" t="s">
        <v>33</v>
      </c>
      <c r="C6" s="171"/>
      <c r="D6" s="219">
        <v>110543001</v>
      </c>
      <c r="E6" s="220"/>
      <c r="F6" s="220"/>
      <c r="G6" s="220"/>
      <c r="H6" s="220"/>
      <c r="I6" s="220"/>
      <c r="J6" s="220"/>
      <c r="K6" s="220"/>
      <c r="L6" s="220"/>
      <c r="M6" s="221"/>
    </row>
    <row r="7" spans="2:13" ht="15.75" thickBot="1">
      <c r="B7" s="231" t="s">
        <v>83</v>
      </c>
      <c r="C7" s="232"/>
      <c r="D7" s="222" t="s">
        <v>229</v>
      </c>
      <c r="E7" s="223"/>
      <c r="F7" s="223"/>
      <c r="G7" s="223"/>
      <c r="H7" s="223"/>
      <c r="I7" s="223"/>
      <c r="J7" s="223"/>
      <c r="K7" s="223"/>
      <c r="L7" s="223"/>
      <c r="M7" s="224"/>
    </row>
    <row r="8" spans="1:13" ht="13.5">
      <c r="A8" s="155"/>
      <c r="B8" s="167" t="s">
        <v>87</v>
      </c>
      <c r="C8" s="168"/>
      <c r="D8" s="225" t="s">
        <v>277</v>
      </c>
      <c r="E8" s="226"/>
      <c r="F8" s="226"/>
      <c r="G8" s="226"/>
      <c r="H8" s="226"/>
      <c r="I8" s="226"/>
      <c r="J8" s="226"/>
      <c r="K8" s="226"/>
      <c r="L8" s="226"/>
      <c r="M8" s="227"/>
    </row>
    <row r="9" spans="1:13" ht="13.5">
      <c r="A9" s="155"/>
      <c r="B9" s="161"/>
      <c r="C9" s="162"/>
      <c r="D9" s="228"/>
      <c r="E9" s="229"/>
      <c r="F9" s="229"/>
      <c r="G9" s="229"/>
      <c r="H9" s="229"/>
      <c r="I9" s="229"/>
      <c r="J9" s="229"/>
      <c r="K9" s="229"/>
      <c r="L9" s="229"/>
      <c r="M9" s="230"/>
    </row>
    <row r="10" spans="2:13" ht="13.5">
      <c r="B10" s="161" t="s">
        <v>25</v>
      </c>
      <c r="C10" s="162"/>
      <c r="D10" s="183" t="s">
        <v>230</v>
      </c>
      <c r="E10" s="183"/>
      <c r="F10" s="183"/>
      <c r="G10" s="183"/>
      <c r="H10" s="183"/>
      <c r="I10" s="183"/>
      <c r="J10" s="183"/>
      <c r="K10" s="183"/>
      <c r="L10" s="184"/>
      <c r="M10" s="185"/>
    </row>
    <row r="11" spans="2:13" ht="13.5">
      <c r="B11" s="161" t="s">
        <v>86</v>
      </c>
      <c r="C11" s="162"/>
      <c r="D11" s="236" t="s">
        <v>278</v>
      </c>
      <c r="E11" s="236"/>
      <c r="F11" s="236"/>
      <c r="G11" s="236"/>
      <c r="H11" s="236"/>
      <c r="I11" s="236"/>
      <c r="J11" s="236"/>
      <c r="K11" s="236"/>
      <c r="L11" s="237"/>
      <c r="M11" s="238"/>
    </row>
    <row r="12" spans="2:13" ht="15" thickBot="1">
      <c r="B12" s="157" t="s">
        <v>1</v>
      </c>
      <c r="C12" s="158"/>
      <c r="D12" s="186" t="s">
        <v>279</v>
      </c>
      <c r="E12" s="186"/>
      <c r="F12" s="186"/>
      <c r="G12" s="186"/>
      <c r="H12" s="186"/>
      <c r="I12" s="186"/>
      <c r="J12" s="186"/>
      <c r="K12" s="186"/>
      <c r="L12" s="187"/>
      <c r="M12" s="192"/>
    </row>
    <row r="13" spans="2:13" ht="18" thickBot="1" thickTop="1">
      <c r="B13" s="203" t="s">
        <v>280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141" t="s">
        <v>281</v>
      </c>
    </row>
    <row r="14" spans="2:13" ht="19.5" customHeight="1" thickBot="1" thickTop="1">
      <c r="B14" s="196" t="s">
        <v>40</v>
      </c>
      <c r="C14" s="196"/>
      <c r="D14" s="205" t="s">
        <v>18</v>
      </c>
      <c r="E14" s="206"/>
      <c r="F14" s="206"/>
      <c r="G14" s="207"/>
      <c r="H14" s="202" t="s">
        <v>23</v>
      </c>
      <c r="I14" s="202"/>
      <c r="J14" s="202"/>
      <c r="K14" s="202"/>
      <c r="L14" s="196" t="s">
        <v>27</v>
      </c>
      <c r="M14" s="201"/>
    </row>
    <row r="15" spans="2:13" ht="49.5" customHeight="1" thickBot="1" thickTop="1">
      <c r="B15" s="196"/>
      <c r="C15" s="196"/>
      <c r="D15" s="208"/>
      <c r="E15" s="209"/>
      <c r="F15" s="209"/>
      <c r="G15" s="210"/>
      <c r="H15" s="142" t="s">
        <v>19</v>
      </c>
      <c r="I15" s="142" t="s">
        <v>20</v>
      </c>
      <c r="J15" s="142" t="s">
        <v>21</v>
      </c>
      <c r="K15" s="142" t="s">
        <v>22</v>
      </c>
      <c r="L15" s="196"/>
      <c r="M15" s="202"/>
    </row>
    <row r="16" spans="2:13" ht="15.75" thickBot="1" thickTop="1">
      <c r="B16" s="197" t="s">
        <v>38</v>
      </c>
      <c r="C16" s="138" t="s">
        <v>24</v>
      </c>
      <c r="D16" s="6"/>
      <c r="E16" s="6"/>
      <c r="F16" s="6"/>
      <c r="G16" s="6"/>
      <c r="H16" s="7"/>
      <c r="I16" s="7"/>
      <c r="J16" s="7"/>
      <c r="K16" s="7"/>
      <c r="L16" s="7"/>
      <c r="M16" s="198">
        <v>20</v>
      </c>
    </row>
    <row r="17" spans="2:13" ht="15.75" thickBot="1" thickTop="1">
      <c r="B17" s="197"/>
      <c r="C17" s="31" t="s">
        <v>45</v>
      </c>
      <c r="D17" s="7"/>
      <c r="E17" s="7"/>
      <c r="F17" s="7">
        <v>655.62</v>
      </c>
      <c r="G17" s="7"/>
      <c r="H17" s="113">
        <v>0</v>
      </c>
      <c r="I17" s="113">
        <v>0</v>
      </c>
      <c r="J17" s="113">
        <v>0</v>
      </c>
      <c r="K17" s="113">
        <v>0</v>
      </c>
      <c r="L17" s="113"/>
      <c r="M17" s="199"/>
    </row>
    <row r="18" spans="2:13" ht="15.75" thickBot="1" thickTop="1">
      <c r="B18" s="169" t="s">
        <v>39</v>
      </c>
      <c r="C18" s="138" t="s">
        <v>24</v>
      </c>
      <c r="D18" s="7"/>
      <c r="E18" s="7"/>
      <c r="F18" s="7"/>
      <c r="G18" s="7"/>
      <c r="H18" s="9"/>
      <c r="I18" s="9"/>
      <c r="J18" s="9"/>
      <c r="K18" s="9"/>
      <c r="L18" s="9"/>
      <c r="M18" s="198">
        <v>20</v>
      </c>
    </row>
    <row r="19" spans="2:13" ht="15.75" thickBot="1" thickTop="1">
      <c r="B19" s="169"/>
      <c r="C19" s="138" t="s">
        <v>45</v>
      </c>
      <c r="D19" s="7"/>
      <c r="E19" s="7"/>
      <c r="F19" s="7">
        <f>F17</f>
        <v>655.62</v>
      </c>
      <c r="G19" s="7"/>
      <c r="H19" s="113">
        <v>0</v>
      </c>
      <c r="I19" s="113">
        <v>0</v>
      </c>
      <c r="J19" s="113">
        <v>0</v>
      </c>
      <c r="K19" s="113">
        <v>0</v>
      </c>
      <c r="L19" s="113"/>
      <c r="M19" s="199"/>
    </row>
    <row r="20" spans="2:13" ht="15.75" hidden="1" thickBot="1" thickTop="1">
      <c r="B20" s="200" t="s">
        <v>101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</row>
    <row r="21" spans="2:13" ht="15.75" hidden="1" thickBot="1" thickTop="1">
      <c r="B21" s="197" t="s">
        <v>38</v>
      </c>
      <c r="C21" s="138" t="s">
        <v>46</v>
      </c>
      <c r="D21" s="6"/>
      <c r="E21" s="6"/>
      <c r="F21" s="6"/>
      <c r="G21" s="6"/>
      <c r="H21" s="7"/>
      <c r="I21" s="7"/>
      <c r="J21" s="7"/>
      <c r="K21" s="7"/>
      <c r="L21" s="7"/>
      <c r="M21" s="8"/>
    </row>
    <row r="22" spans="2:13" ht="15.75" hidden="1" thickBot="1" thickTop="1">
      <c r="B22" s="197"/>
      <c r="C22" s="31" t="s">
        <v>47</v>
      </c>
      <c r="D22" s="7"/>
      <c r="E22" s="7"/>
      <c r="F22" s="7"/>
      <c r="G22" s="7"/>
      <c r="H22" s="9"/>
      <c r="I22" s="9"/>
      <c r="J22" s="9"/>
      <c r="K22" s="9"/>
      <c r="L22" s="9"/>
      <c r="M22" s="7"/>
    </row>
    <row r="23" spans="2:13" ht="15.75" hidden="1" thickBot="1" thickTop="1">
      <c r="B23" s="169" t="s">
        <v>39</v>
      </c>
      <c r="C23" s="138" t="s">
        <v>46</v>
      </c>
      <c r="D23" s="7"/>
      <c r="E23" s="7"/>
      <c r="F23" s="7"/>
      <c r="G23" s="7"/>
      <c r="H23" s="9"/>
      <c r="I23" s="9"/>
      <c r="J23" s="9"/>
      <c r="K23" s="9"/>
      <c r="L23" s="9"/>
      <c r="M23" s="7"/>
    </row>
    <row r="24" spans="2:13" ht="15.75" hidden="1" thickBot="1" thickTop="1">
      <c r="B24" s="169"/>
      <c r="C24" s="138" t="s">
        <v>47</v>
      </c>
      <c r="D24" s="9"/>
      <c r="E24" s="9"/>
      <c r="F24" s="9"/>
      <c r="G24" s="9"/>
      <c r="H24" s="9"/>
      <c r="I24" s="9"/>
      <c r="J24" s="9"/>
      <c r="K24" s="9"/>
      <c r="L24" s="9"/>
      <c r="M24" s="7"/>
    </row>
    <row r="25" spans="2:13" ht="15.75" hidden="1" thickBot="1" thickTop="1">
      <c r="B25" s="200" t="s">
        <v>102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</row>
    <row r="26" spans="2:13" ht="15.75" hidden="1" thickBot="1" thickTop="1">
      <c r="B26" s="169" t="s">
        <v>38</v>
      </c>
      <c r="C26" s="138" t="s">
        <v>46</v>
      </c>
      <c r="D26" s="6"/>
      <c r="E26" s="6"/>
      <c r="F26" s="6"/>
      <c r="G26" s="6"/>
      <c r="H26" s="7"/>
      <c r="I26" s="7"/>
      <c r="J26" s="7"/>
      <c r="K26" s="7"/>
      <c r="L26" s="7"/>
      <c r="M26" s="8"/>
    </row>
    <row r="27" spans="2:13" ht="15.75" hidden="1" thickBot="1" thickTop="1">
      <c r="B27" s="169"/>
      <c r="C27" s="31" t="s">
        <v>47</v>
      </c>
      <c r="D27" s="7"/>
      <c r="E27" s="7"/>
      <c r="F27" s="7"/>
      <c r="G27" s="7"/>
      <c r="H27" s="9"/>
      <c r="I27" s="9"/>
      <c r="J27" s="9"/>
      <c r="K27" s="9"/>
      <c r="L27" s="9"/>
      <c r="M27" s="7"/>
    </row>
    <row r="28" spans="2:13" ht="15.75" hidden="1" thickBot="1" thickTop="1">
      <c r="B28" s="169" t="s">
        <v>39</v>
      </c>
      <c r="C28" s="138" t="s">
        <v>46</v>
      </c>
      <c r="D28" s="7"/>
      <c r="E28" s="7"/>
      <c r="F28" s="7"/>
      <c r="G28" s="7"/>
      <c r="H28" s="9"/>
      <c r="I28" s="9"/>
      <c r="J28" s="9"/>
      <c r="K28" s="9"/>
      <c r="L28" s="9"/>
      <c r="M28" s="7"/>
    </row>
    <row r="29" spans="2:13" ht="15.75" hidden="1" thickBot="1" thickTop="1">
      <c r="B29" s="169"/>
      <c r="C29" s="138" t="s">
        <v>47</v>
      </c>
      <c r="D29" s="9"/>
      <c r="E29" s="9"/>
      <c r="F29" s="9"/>
      <c r="G29" s="9"/>
      <c r="H29" s="9"/>
      <c r="I29" s="9"/>
      <c r="J29" s="9"/>
      <c r="K29" s="9"/>
      <c r="L29" s="9"/>
      <c r="M29" s="7"/>
    </row>
    <row r="30" ht="25.5" customHeight="1" hidden="1" thickBot="1" thickTop="1"/>
    <row r="31" spans="2:13" ht="15.75" customHeight="1" hidden="1" thickTop="1">
      <c r="B31" s="163" t="s">
        <v>0</v>
      </c>
      <c r="C31" s="164"/>
      <c r="D31" s="193"/>
      <c r="E31" s="193"/>
      <c r="F31" s="193"/>
      <c r="G31" s="193"/>
      <c r="H31" s="193"/>
      <c r="I31" s="193"/>
      <c r="J31" s="193"/>
      <c r="K31" s="193"/>
      <c r="L31" s="194"/>
      <c r="M31" s="195"/>
    </row>
    <row r="32" spans="2:13" ht="15" customHeight="1" hidden="1">
      <c r="B32" s="165" t="s">
        <v>32</v>
      </c>
      <c r="C32" s="166"/>
      <c r="D32" s="174"/>
      <c r="E32" s="174"/>
      <c r="F32" s="174"/>
      <c r="G32" s="174"/>
      <c r="H32" s="174"/>
      <c r="I32" s="174"/>
      <c r="J32" s="174"/>
      <c r="K32" s="174"/>
      <c r="L32" s="175"/>
      <c r="M32" s="176"/>
    </row>
    <row r="33" spans="2:13" ht="15" customHeight="1" hidden="1">
      <c r="B33" s="165" t="s">
        <v>33</v>
      </c>
      <c r="C33" s="166"/>
      <c r="D33" s="174"/>
      <c r="E33" s="174"/>
      <c r="F33" s="174"/>
      <c r="G33" s="174"/>
      <c r="H33" s="174"/>
      <c r="I33" s="174"/>
      <c r="J33" s="174"/>
      <c r="K33" s="174"/>
      <c r="L33" s="175"/>
      <c r="M33" s="176"/>
    </row>
    <row r="34" spans="2:13" ht="15.75" customHeight="1" hidden="1" thickBot="1">
      <c r="B34" s="170" t="s">
        <v>83</v>
      </c>
      <c r="C34" s="171"/>
      <c r="D34" s="174"/>
      <c r="E34" s="174"/>
      <c r="F34" s="174"/>
      <c r="G34" s="174"/>
      <c r="H34" s="174"/>
      <c r="I34" s="174"/>
      <c r="J34" s="174"/>
      <c r="K34" s="174"/>
      <c r="L34" s="175"/>
      <c r="M34" s="176"/>
    </row>
    <row r="35" spans="1:13" ht="48.75" customHeight="1" hidden="1" thickTop="1">
      <c r="A35" s="139"/>
      <c r="B35" s="172" t="s">
        <v>88</v>
      </c>
      <c r="C35" s="173"/>
      <c r="D35" s="177"/>
      <c r="E35" s="177"/>
      <c r="F35" s="177"/>
      <c r="G35" s="177"/>
      <c r="H35" s="177"/>
      <c r="I35" s="177"/>
      <c r="J35" s="177"/>
      <c r="K35" s="177"/>
      <c r="L35" s="178"/>
      <c r="M35" s="179"/>
    </row>
    <row r="36" spans="2:13" ht="28.5" customHeight="1" hidden="1">
      <c r="B36" s="161" t="s">
        <v>25</v>
      </c>
      <c r="C36" s="162"/>
      <c r="D36" s="183"/>
      <c r="E36" s="183"/>
      <c r="F36" s="183"/>
      <c r="G36" s="183"/>
      <c r="H36" s="183"/>
      <c r="I36" s="183"/>
      <c r="J36" s="183"/>
      <c r="K36" s="183"/>
      <c r="L36" s="184"/>
      <c r="M36" s="185"/>
    </row>
    <row r="37" spans="2:13" ht="16.5" customHeight="1" hidden="1">
      <c r="B37" s="161" t="s">
        <v>84</v>
      </c>
      <c r="C37" s="162"/>
      <c r="D37" s="183"/>
      <c r="E37" s="183"/>
      <c r="F37" s="183"/>
      <c r="G37" s="183"/>
      <c r="H37" s="183"/>
      <c r="I37" s="183"/>
      <c r="J37" s="183"/>
      <c r="K37" s="183"/>
      <c r="L37" s="184"/>
      <c r="M37" s="185"/>
    </row>
    <row r="38" spans="2:13" ht="16.5" customHeight="1" hidden="1" thickBot="1">
      <c r="B38" s="159" t="s">
        <v>1</v>
      </c>
      <c r="C38" s="160"/>
      <c r="D38" s="190"/>
      <c r="E38" s="190"/>
      <c r="F38" s="190"/>
      <c r="G38" s="190"/>
      <c r="H38" s="190"/>
      <c r="I38" s="190"/>
      <c r="J38" s="190"/>
      <c r="K38" s="190"/>
      <c r="L38" s="191"/>
      <c r="M38" s="192"/>
    </row>
    <row r="39" spans="2:13" ht="28.5" customHeight="1" hidden="1" thickBot="1" thickTop="1">
      <c r="B39" s="156" t="s">
        <v>85</v>
      </c>
      <c r="C39" s="156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ht="28.5" customHeight="1" hidden="1" thickBot="1" thickTop="1"/>
    <row r="41" spans="2:13" ht="15.75" customHeight="1" hidden="1" thickTop="1">
      <c r="B41" s="163" t="s">
        <v>0</v>
      </c>
      <c r="C41" s="164"/>
      <c r="D41" s="193"/>
      <c r="E41" s="193"/>
      <c r="F41" s="193"/>
      <c r="G41" s="193"/>
      <c r="H41" s="193"/>
      <c r="I41" s="193"/>
      <c r="J41" s="193"/>
      <c r="K41" s="193"/>
      <c r="L41" s="194"/>
      <c r="M41" s="195"/>
    </row>
    <row r="42" spans="2:13" ht="15" customHeight="1" hidden="1">
      <c r="B42" s="165" t="s">
        <v>32</v>
      </c>
      <c r="C42" s="166"/>
      <c r="D42" s="174"/>
      <c r="E42" s="174"/>
      <c r="F42" s="174"/>
      <c r="G42" s="174"/>
      <c r="H42" s="174"/>
      <c r="I42" s="174"/>
      <c r="J42" s="174"/>
      <c r="K42" s="174"/>
      <c r="L42" s="175"/>
      <c r="M42" s="176"/>
    </row>
    <row r="43" spans="2:13" ht="15" customHeight="1" hidden="1">
      <c r="B43" s="165" t="s">
        <v>33</v>
      </c>
      <c r="C43" s="166"/>
      <c r="D43" s="174"/>
      <c r="E43" s="174"/>
      <c r="F43" s="174"/>
      <c r="G43" s="174"/>
      <c r="H43" s="174"/>
      <c r="I43" s="174"/>
      <c r="J43" s="174"/>
      <c r="K43" s="174"/>
      <c r="L43" s="175"/>
      <c r="M43" s="176"/>
    </row>
    <row r="44" spans="2:13" ht="15.75" customHeight="1" hidden="1" thickBot="1">
      <c r="B44" s="170" t="s">
        <v>83</v>
      </c>
      <c r="C44" s="171"/>
      <c r="D44" s="174"/>
      <c r="E44" s="174"/>
      <c r="F44" s="174"/>
      <c r="G44" s="174"/>
      <c r="H44" s="174"/>
      <c r="I44" s="174"/>
      <c r="J44" s="174"/>
      <c r="K44" s="174"/>
      <c r="L44" s="175"/>
      <c r="M44" s="176"/>
    </row>
    <row r="45" spans="1:13" ht="30.75" customHeight="1" hidden="1" thickTop="1">
      <c r="A45" s="155"/>
      <c r="B45" s="172" t="s">
        <v>89</v>
      </c>
      <c r="C45" s="173"/>
      <c r="D45" s="177"/>
      <c r="E45" s="177"/>
      <c r="F45" s="177"/>
      <c r="G45" s="177"/>
      <c r="H45" s="177"/>
      <c r="I45" s="177"/>
      <c r="J45" s="177"/>
      <c r="K45" s="177"/>
      <c r="L45" s="178"/>
      <c r="M45" s="179"/>
    </row>
    <row r="46" spans="1:13" ht="15" customHeight="1" hidden="1">
      <c r="A46" s="155"/>
      <c r="B46" s="161"/>
      <c r="C46" s="162"/>
      <c r="D46" s="180"/>
      <c r="E46" s="180"/>
      <c r="F46" s="180"/>
      <c r="G46" s="180"/>
      <c r="H46" s="180"/>
      <c r="I46" s="180"/>
      <c r="J46" s="180"/>
      <c r="K46" s="180"/>
      <c r="L46" s="181"/>
      <c r="M46" s="182"/>
    </row>
    <row r="47" spans="2:13" ht="30.75" customHeight="1" hidden="1">
      <c r="B47" s="161" t="s">
        <v>25</v>
      </c>
      <c r="C47" s="162"/>
      <c r="D47" s="183"/>
      <c r="E47" s="183"/>
      <c r="F47" s="183"/>
      <c r="G47" s="183"/>
      <c r="H47" s="183"/>
      <c r="I47" s="183"/>
      <c r="J47" s="183"/>
      <c r="K47" s="183"/>
      <c r="L47" s="184"/>
      <c r="M47" s="185"/>
    </row>
    <row r="48" spans="2:13" ht="15" customHeight="1" hidden="1">
      <c r="B48" s="161" t="s">
        <v>84</v>
      </c>
      <c r="C48" s="162"/>
      <c r="D48" s="183"/>
      <c r="E48" s="183"/>
      <c r="F48" s="183"/>
      <c r="G48" s="183"/>
      <c r="H48" s="183"/>
      <c r="I48" s="183"/>
      <c r="J48" s="183"/>
      <c r="K48" s="183"/>
      <c r="L48" s="184"/>
      <c r="M48" s="185"/>
    </row>
    <row r="49" spans="2:13" ht="15.75" customHeight="1" hidden="1" thickBot="1">
      <c r="B49" s="157" t="s">
        <v>1</v>
      </c>
      <c r="C49" s="158"/>
      <c r="D49" s="186"/>
      <c r="E49" s="186"/>
      <c r="F49" s="186"/>
      <c r="G49" s="186"/>
      <c r="H49" s="186"/>
      <c r="I49" s="186"/>
      <c r="J49" s="186"/>
      <c r="K49" s="186"/>
      <c r="L49" s="187"/>
      <c r="M49" s="188"/>
    </row>
    <row r="50" spans="2:13" ht="28.5" customHeight="1" hidden="1" thickBot="1" thickTop="1">
      <c r="B50" s="156" t="s">
        <v>28</v>
      </c>
      <c r="C50" s="156"/>
      <c r="D50" s="189"/>
      <c r="E50" s="189"/>
      <c r="F50" s="189"/>
      <c r="G50" s="189"/>
      <c r="H50" s="189"/>
      <c r="I50" s="189"/>
      <c r="J50" s="189"/>
      <c r="K50" s="189"/>
      <c r="L50" s="189"/>
      <c r="M50" s="189"/>
    </row>
    <row r="51" ht="15.75" customHeight="1" hidden="1" thickTop="1"/>
    <row r="52" spans="2:13" ht="31.5" customHeight="1" hidden="1">
      <c r="B52" s="211" t="s">
        <v>109</v>
      </c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</row>
    <row r="53" spans="2:13" ht="48" customHeight="1" hidden="1">
      <c r="B53" s="211" t="s">
        <v>153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</row>
    <row r="54" ht="15" thickTop="1"/>
    <row r="55" spans="2:9" ht="15">
      <c r="B55" s="212"/>
      <c r="C55" s="212"/>
      <c r="D55" s="212"/>
      <c r="E55" s="212"/>
      <c r="F55" s="212"/>
      <c r="G55" s="212"/>
      <c r="H55" s="212"/>
      <c r="I55" s="212"/>
    </row>
  </sheetData>
  <sheetProtection/>
  <mergeCells count="74">
    <mergeCell ref="B52:M52"/>
    <mergeCell ref="B53:M53"/>
    <mergeCell ref="B55:I55"/>
    <mergeCell ref="B10:C10"/>
    <mergeCell ref="B2:M2"/>
    <mergeCell ref="D4:M4"/>
    <mergeCell ref="D5:M5"/>
    <mergeCell ref="D6:M6"/>
    <mergeCell ref="D7:M7"/>
    <mergeCell ref="D8:M9"/>
    <mergeCell ref="D10:M10"/>
    <mergeCell ref="B7:C7"/>
    <mergeCell ref="B5:C5"/>
    <mergeCell ref="B6:C6"/>
    <mergeCell ref="B4:C4"/>
    <mergeCell ref="D11:M11"/>
    <mergeCell ref="B11:C11"/>
    <mergeCell ref="L14:L15"/>
    <mergeCell ref="M14:M15"/>
    <mergeCell ref="B25:M25"/>
    <mergeCell ref="D31:M31"/>
    <mergeCell ref="D12:M12"/>
    <mergeCell ref="B13:L13"/>
    <mergeCell ref="D14:G15"/>
    <mergeCell ref="H14:K14"/>
    <mergeCell ref="B12:C12"/>
    <mergeCell ref="D32:M32"/>
    <mergeCell ref="B23:B24"/>
    <mergeCell ref="B14:C15"/>
    <mergeCell ref="B16:B17"/>
    <mergeCell ref="B21:B22"/>
    <mergeCell ref="B18:B19"/>
    <mergeCell ref="M16:M17"/>
    <mergeCell ref="M18:M19"/>
    <mergeCell ref="B20:M20"/>
    <mergeCell ref="B36:C36"/>
    <mergeCell ref="B45:C46"/>
    <mergeCell ref="B44:C44"/>
    <mergeCell ref="B32:C32"/>
    <mergeCell ref="B31:C31"/>
    <mergeCell ref="D38:M38"/>
    <mergeCell ref="D39:M39"/>
    <mergeCell ref="D41:M41"/>
    <mergeCell ref="D42:M42"/>
    <mergeCell ref="D43:M43"/>
    <mergeCell ref="D33:M33"/>
    <mergeCell ref="D34:M34"/>
    <mergeCell ref="D35:M35"/>
    <mergeCell ref="D36:M36"/>
    <mergeCell ref="D37:M37"/>
    <mergeCell ref="D44:M44"/>
    <mergeCell ref="D45:M46"/>
    <mergeCell ref="D47:M47"/>
    <mergeCell ref="D48:M48"/>
    <mergeCell ref="B50:C50"/>
    <mergeCell ref="B48:C48"/>
    <mergeCell ref="D49:M49"/>
    <mergeCell ref="D50:M50"/>
    <mergeCell ref="A8:A9"/>
    <mergeCell ref="A45:A46"/>
    <mergeCell ref="B39:C39"/>
    <mergeCell ref="B49:C49"/>
    <mergeCell ref="B38:C38"/>
    <mergeCell ref="B47:C47"/>
    <mergeCell ref="B41:C41"/>
    <mergeCell ref="B33:C33"/>
    <mergeCell ref="B8:C9"/>
    <mergeCell ref="B43:C43"/>
    <mergeCell ref="B26:B27"/>
    <mergeCell ref="B37:C37"/>
    <mergeCell ref="B34:C34"/>
    <mergeCell ref="B28:B29"/>
    <mergeCell ref="B42:C42"/>
    <mergeCell ref="B35:C35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9">
      <selection activeCell="A22" activeCellId="1" sqref="A8:IV9 A22:IV23"/>
    </sheetView>
  </sheetViews>
  <sheetFormatPr defaultColWidth="8.8515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3.5">
      <c r="A1" s="1"/>
    </row>
    <row r="2" spans="1:4" ht="45.75" customHeight="1">
      <c r="A2" s="243" t="s">
        <v>134</v>
      </c>
      <c r="B2" s="244"/>
      <c r="C2" s="244"/>
      <c r="D2" s="244"/>
    </row>
    <row r="3" ht="15" thickBot="1"/>
    <row r="4" spans="1:4" ht="15" thickTop="1">
      <c r="A4" s="245" t="s">
        <v>0</v>
      </c>
      <c r="B4" s="246"/>
      <c r="C4" s="247"/>
      <c r="D4" s="248"/>
    </row>
    <row r="5" spans="1:4" ht="13.5">
      <c r="A5" s="255" t="s">
        <v>91</v>
      </c>
      <c r="B5" s="256"/>
      <c r="C5" s="249"/>
      <c r="D5" s="250"/>
    </row>
    <row r="6" spans="1:4" ht="13.5">
      <c r="A6" s="255" t="s">
        <v>33</v>
      </c>
      <c r="B6" s="256"/>
      <c r="C6" s="249"/>
      <c r="D6" s="250"/>
    </row>
    <row r="7" spans="1:4" ht="15" thickBot="1">
      <c r="A7" s="255" t="s">
        <v>92</v>
      </c>
      <c r="B7" s="256"/>
      <c r="C7" s="249"/>
      <c r="D7" s="250"/>
    </row>
    <row r="8" spans="1:4" ht="29.25" customHeight="1" thickTop="1">
      <c r="A8" s="257" t="s">
        <v>87</v>
      </c>
      <c r="B8" s="258"/>
      <c r="C8" s="259"/>
      <c r="D8" s="260"/>
    </row>
    <row r="9" spans="1:4" ht="32.25" customHeight="1">
      <c r="A9" s="251" t="s">
        <v>25</v>
      </c>
      <c r="B9" s="252"/>
      <c r="C9" s="253"/>
      <c r="D9" s="254"/>
    </row>
    <row r="10" spans="1:4" ht="13.5">
      <c r="A10" s="261" t="s">
        <v>93</v>
      </c>
      <c r="B10" s="262"/>
      <c r="C10" s="253"/>
      <c r="D10" s="254"/>
    </row>
    <row r="11" spans="1:4" ht="15" thickBot="1">
      <c r="A11" s="239" t="s">
        <v>1</v>
      </c>
      <c r="B11" s="240"/>
      <c r="C11" s="241"/>
      <c r="D11" s="242"/>
    </row>
    <row r="12" spans="1:4" ht="15.75" thickBot="1" thickTop="1">
      <c r="A12" s="263" t="s">
        <v>51</v>
      </c>
      <c r="B12" s="263"/>
      <c r="C12" s="263" t="s">
        <v>6</v>
      </c>
      <c r="D12" s="263"/>
    </row>
    <row r="13" spans="1:4" ht="15" customHeight="1" thickBot="1" thickTop="1">
      <c r="A13" s="264" t="s">
        <v>90</v>
      </c>
      <c r="B13" s="264"/>
      <c r="C13" s="189"/>
      <c r="D13" s="189"/>
    </row>
    <row r="14" spans="1:4" ht="15.75" thickBot="1" thickTop="1">
      <c r="A14" s="264"/>
      <c r="B14" s="264"/>
      <c r="C14" s="189"/>
      <c r="D14" s="189"/>
    </row>
    <row r="15" ht="29.25" customHeight="1" thickBot="1" thickTop="1"/>
    <row r="16" spans="1:4" ht="15" thickTop="1">
      <c r="A16" s="245" t="s">
        <v>0</v>
      </c>
      <c r="B16" s="246"/>
      <c r="C16" s="247"/>
      <c r="D16" s="248"/>
    </row>
    <row r="17" spans="1:4" ht="13.5">
      <c r="A17" s="255" t="s">
        <v>91</v>
      </c>
      <c r="B17" s="256"/>
      <c r="C17" s="249"/>
      <c r="D17" s="250"/>
    </row>
    <row r="18" spans="1:4" ht="13.5">
      <c r="A18" s="255" t="s">
        <v>33</v>
      </c>
      <c r="B18" s="256"/>
      <c r="C18" s="249"/>
      <c r="D18" s="250"/>
    </row>
    <row r="19" spans="1:4" ht="13.5">
      <c r="A19" s="255" t="s">
        <v>92</v>
      </c>
      <c r="B19" s="256"/>
      <c r="C19" s="249"/>
      <c r="D19" s="250"/>
    </row>
    <row r="20" spans="1:4" ht="29.25" customHeight="1">
      <c r="A20" s="265" t="s">
        <v>96</v>
      </c>
      <c r="B20" s="266"/>
      <c r="C20" s="267"/>
      <c r="D20" s="268"/>
    </row>
    <row r="21" spans="1:4" ht="32.25" customHeight="1">
      <c r="A21" s="251" t="s">
        <v>25</v>
      </c>
      <c r="B21" s="252"/>
      <c r="C21" s="253"/>
      <c r="D21" s="254"/>
    </row>
    <row r="22" spans="1:4" ht="13.5">
      <c r="A22" s="261" t="s">
        <v>94</v>
      </c>
      <c r="B22" s="262"/>
      <c r="C22" s="253"/>
      <c r="D22" s="254"/>
    </row>
    <row r="23" spans="1:4" ht="15" thickBot="1">
      <c r="A23" s="261" t="s">
        <v>1</v>
      </c>
      <c r="B23" s="262"/>
      <c r="C23" s="253"/>
      <c r="D23" s="254"/>
    </row>
    <row r="24" spans="1:4" ht="15.75" thickBot="1" thickTop="1">
      <c r="A24" s="263" t="s">
        <v>51</v>
      </c>
      <c r="B24" s="263"/>
      <c r="C24" s="263" t="s">
        <v>6</v>
      </c>
      <c r="D24" s="263"/>
    </row>
    <row r="25" spans="1:4" ht="15.75" thickBot="1" thickTop="1">
      <c r="A25" s="264" t="s">
        <v>95</v>
      </c>
      <c r="B25" s="264"/>
      <c r="C25" s="189"/>
      <c r="D25" s="189"/>
    </row>
    <row r="26" spans="1:4" ht="15.75" thickBot="1" thickTop="1">
      <c r="A26" s="264"/>
      <c r="B26" s="264"/>
      <c r="C26" s="189"/>
      <c r="D26" s="189"/>
    </row>
    <row r="27" ht="15" thickTop="1"/>
    <row r="29" spans="1:9" ht="33" customHeight="1">
      <c r="A29" s="211" t="s">
        <v>109</v>
      </c>
      <c r="B29" s="211"/>
      <c r="C29" s="211"/>
      <c r="D29" s="211"/>
      <c r="E29" s="30"/>
      <c r="F29" s="30"/>
      <c r="G29" s="30"/>
      <c r="H29" s="30"/>
      <c r="I29" s="30"/>
    </row>
    <row r="30" spans="1:9" ht="64.5" customHeight="1">
      <c r="A30" s="211" t="s">
        <v>153</v>
      </c>
      <c r="B30" s="211"/>
      <c r="C30" s="211"/>
      <c r="D30" s="211"/>
      <c r="E30" s="30"/>
      <c r="F30" s="30"/>
      <c r="G30" s="30"/>
      <c r="H30" s="30"/>
      <c r="I30" s="30"/>
    </row>
  </sheetData>
  <sheetProtection/>
  <mergeCells count="43">
    <mergeCell ref="A30:D30"/>
    <mergeCell ref="A25:B26"/>
    <mergeCell ref="C25:D26"/>
    <mergeCell ref="A18:B18"/>
    <mergeCell ref="C18:D18"/>
    <mergeCell ref="C19:D19"/>
    <mergeCell ref="C22:D22"/>
    <mergeCell ref="A20:B20"/>
    <mergeCell ref="C20:D20"/>
    <mergeCell ref="A29:D29"/>
    <mergeCell ref="A24:B24"/>
    <mergeCell ref="C24:D24"/>
    <mergeCell ref="C10:D10"/>
    <mergeCell ref="C12:D12"/>
    <mergeCell ref="A23:B23"/>
    <mergeCell ref="C23:D23"/>
    <mergeCell ref="A17:B17"/>
    <mergeCell ref="C17:D17"/>
    <mergeCell ref="A19:B19"/>
    <mergeCell ref="C21:D21"/>
    <mergeCell ref="A12:B12"/>
    <mergeCell ref="A21:B21"/>
    <mergeCell ref="A22:B22"/>
    <mergeCell ref="A13:B14"/>
    <mergeCell ref="C13:D14"/>
    <mergeCell ref="A16:B16"/>
    <mergeCell ref="C16:D16"/>
    <mergeCell ref="A11:B11"/>
    <mergeCell ref="C11:D11"/>
    <mergeCell ref="A2:D2"/>
    <mergeCell ref="A4:B4"/>
    <mergeCell ref="C4:D4"/>
    <mergeCell ref="C5:D5"/>
    <mergeCell ref="A9:B9"/>
    <mergeCell ref="C9:D9"/>
    <mergeCell ref="A5:B5"/>
    <mergeCell ref="C7:D7"/>
    <mergeCell ref="A6:B6"/>
    <mergeCell ref="C6:D6"/>
    <mergeCell ref="A7:B7"/>
    <mergeCell ref="A8:B8"/>
    <mergeCell ref="C8:D8"/>
    <mergeCell ref="A10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workbookViewId="0" topLeftCell="A1">
      <selection activeCell="A18" sqref="A18:IV19"/>
    </sheetView>
  </sheetViews>
  <sheetFormatPr defaultColWidth="8.8515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69" t="s">
        <v>136</v>
      </c>
      <c r="B2" s="269"/>
      <c r="C2" s="2"/>
    </row>
    <row r="3" spans="1:3" ht="15" thickTop="1">
      <c r="A3" s="36" t="s">
        <v>0</v>
      </c>
      <c r="B3" s="37"/>
      <c r="C3" s="1"/>
    </row>
    <row r="4" spans="1:2" ht="13.5">
      <c r="A4" s="38" t="s">
        <v>32</v>
      </c>
      <c r="B4" s="39"/>
    </row>
    <row r="5" spans="1:2" ht="13.5">
      <c r="A5" s="38" t="s">
        <v>33</v>
      </c>
      <c r="B5" s="39"/>
    </row>
    <row r="6" spans="1:2" ht="15" thickBot="1">
      <c r="A6" s="38" t="s">
        <v>92</v>
      </c>
      <c r="B6" s="39"/>
    </row>
    <row r="7" spans="1:2" ht="57" thickTop="1">
      <c r="A7" s="40" t="s">
        <v>103</v>
      </c>
      <c r="B7" s="41"/>
    </row>
    <row r="8" spans="1:2" ht="27.75">
      <c r="A8" s="42" t="s">
        <v>25</v>
      </c>
      <c r="B8" s="43"/>
    </row>
    <row r="9" spans="1:2" ht="13.5">
      <c r="A9" s="44" t="s">
        <v>93</v>
      </c>
      <c r="B9" s="43"/>
    </row>
    <row r="10" spans="1:2" ht="15" thickBot="1">
      <c r="A10" s="45" t="s">
        <v>1</v>
      </c>
      <c r="B10" s="46"/>
    </row>
    <row r="11" spans="1:2" ht="15.75" thickBot="1" thickTop="1">
      <c r="A11" s="11" t="s">
        <v>51</v>
      </c>
      <c r="B11" s="11" t="s">
        <v>6</v>
      </c>
    </row>
    <row r="12" spans="1:2" ht="52.5" customHeight="1" thickBot="1" thickTop="1">
      <c r="A12" s="13" t="s">
        <v>29</v>
      </c>
      <c r="B12" s="14"/>
    </row>
    <row r="13" ht="15.75" thickBot="1" thickTop="1"/>
    <row r="14" spans="1:3" ht="15" thickTop="1">
      <c r="A14" s="36" t="s">
        <v>0</v>
      </c>
      <c r="B14" s="37"/>
      <c r="C14" s="1"/>
    </row>
    <row r="15" spans="1:2" ht="13.5">
      <c r="A15" s="38" t="s">
        <v>32</v>
      </c>
      <c r="B15" s="39"/>
    </row>
    <row r="16" spans="1:2" ht="13.5">
      <c r="A16" s="38" t="s">
        <v>33</v>
      </c>
      <c r="B16" s="39"/>
    </row>
    <row r="17" spans="1:2" ht="15" thickBot="1">
      <c r="A17" s="38" t="s">
        <v>92</v>
      </c>
      <c r="B17" s="39"/>
    </row>
    <row r="18" spans="1:2" ht="62.25" customHeight="1" thickTop="1">
      <c r="A18" s="40" t="s">
        <v>135</v>
      </c>
      <c r="B18" s="41"/>
    </row>
    <row r="19" spans="1:2" ht="27.75">
      <c r="A19" s="42" t="s">
        <v>25</v>
      </c>
      <c r="B19" s="43"/>
    </row>
    <row r="20" spans="1:2" ht="13.5">
      <c r="A20" s="44" t="s">
        <v>93</v>
      </c>
      <c r="B20" s="43"/>
    </row>
    <row r="21" spans="1:2" ht="15" thickBot="1">
      <c r="A21" s="45" t="s">
        <v>1</v>
      </c>
      <c r="B21" s="46"/>
    </row>
    <row r="22" spans="1:2" ht="15.75" thickBot="1" thickTop="1">
      <c r="A22" s="11" t="s">
        <v>51</v>
      </c>
      <c r="B22" s="11" t="s">
        <v>6</v>
      </c>
    </row>
    <row r="23" spans="1:2" ht="42" customHeight="1" thickBot="1" thickTop="1">
      <c r="A23" s="13" t="s">
        <v>30</v>
      </c>
      <c r="B23" s="14"/>
    </row>
    <row r="24" ht="15" thickTop="1"/>
    <row r="25" spans="1:4" ht="36" customHeight="1">
      <c r="A25" s="270" t="s">
        <v>109</v>
      </c>
      <c r="B25" s="270"/>
      <c r="C25" s="30"/>
      <c r="D25" s="30"/>
    </row>
    <row r="26" spans="1:4" ht="60.75" customHeight="1">
      <c r="A26" s="270" t="s">
        <v>153</v>
      </c>
      <c r="B26" s="270"/>
      <c r="C26" s="30"/>
      <c r="D26" s="3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8"/>
  <sheetViews>
    <sheetView zoomScale="75" zoomScaleNormal="75" workbookViewId="0" topLeftCell="A51">
      <selection activeCell="B13" sqref="B13"/>
    </sheetView>
  </sheetViews>
  <sheetFormatPr defaultColWidth="8.8515625" defaultRowHeight="15"/>
  <cols>
    <col min="1" max="1" width="61.140625" style="85" customWidth="1"/>
    <col min="2" max="2" width="38.00390625" style="85" customWidth="1"/>
    <col min="3" max="3" width="13.8515625" style="85" bestFit="1" customWidth="1"/>
    <col min="4" max="16384" width="8.8515625" style="85" customWidth="1"/>
  </cols>
  <sheetData>
    <row r="2" spans="1:2" ht="36" customHeight="1">
      <c r="A2" s="212" t="s">
        <v>138</v>
      </c>
      <c r="B2" s="244"/>
    </row>
    <row r="3" ht="14.25" customHeight="1"/>
    <row r="4" spans="1:2" ht="30">
      <c r="A4" s="86" t="s">
        <v>0</v>
      </c>
      <c r="B4" s="150" t="s">
        <v>276</v>
      </c>
    </row>
    <row r="5" spans="1:2" ht="15">
      <c r="A5" s="86" t="s">
        <v>32</v>
      </c>
      <c r="B5" s="151" t="s">
        <v>284</v>
      </c>
    </row>
    <row r="6" spans="1:2" ht="15">
      <c r="A6" s="86" t="s">
        <v>33</v>
      </c>
      <c r="B6" s="152">
        <v>110543001</v>
      </c>
    </row>
    <row r="7" spans="1:2" ht="15">
      <c r="A7" s="86" t="s">
        <v>92</v>
      </c>
      <c r="B7" s="87" t="s">
        <v>229</v>
      </c>
    </row>
    <row r="8" spans="1:2" ht="15">
      <c r="A8" s="86" t="s">
        <v>97</v>
      </c>
      <c r="B8" s="152" t="s">
        <v>242</v>
      </c>
    </row>
    <row r="10" ht="14.25" customHeight="1" thickBot="1"/>
    <row r="11" spans="1:2" ht="16.5" thickBot="1" thickTop="1">
      <c r="A11" s="88" t="s">
        <v>5</v>
      </c>
      <c r="B11" s="89" t="s">
        <v>6</v>
      </c>
    </row>
    <row r="12" spans="1:2" ht="31.5" customHeight="1" thickBot="1" thickTop="1">
      <c r="A12" s="90" t="s">
        <v>110</v>
      </c>
      <c r="B12" s="91" t="s">
        <v>231</v>
      </c>
    </row>
    <row r="13" spans="1:2" ht="16.5" thickBot="1" thickTop="1">
      <c r="A13" s="90" t="s">
        <v>111</v>
      </c>
      <c r="B13" s="92">
        <v>156721.26</v>
      </c>
    </row>
    <row r="14" spans="1:2" ht="48.75" customHeight="1" thickTop="1">
      <c r="A14" s="93" t="s">
        <v>112</v>
      </c>
      <c r="B14" s="94">
        <f>SUM(B15:B29)-B18-B19-B25-B27</f>
        <v>165271.17123625497</v>
      </c>
    </row>
    <row r="15" spans="1:2" ht="15">
      <c r="A15" s="95" t="s">
        <v>48</v>
      </c>
      <c r="B15" s="96">
        <v>0</v>
      </c>
    </row>
    <row r="16" spans="1:2" ht="15">
      <c r="A16" s="95" t="s">
        <v>198</v>
      </c>
      <c r="B16" s="96">
        <f>'[1]2.1'!B9</f>
        <v>120217.69920996705</v>
      </c>
    </row>
    <row r="17" spans="1:2" ht="30">
      <c r="A17" s="95" t="s">
        <v>50</v>
      </c>
      <c r="B17" s="96">
        <f>B18*B19</f>
        <v>0</v>
      </c>
    </row>
    <row r="18" spans="1:2" ht="15">
      <c r="A18" s="97" t="s">
        <v>98</v>
      </c>
      <c r="B18" s="96">
        <v>0</v>
      </c>
    </row>
    <row r="19" spans="1:2" ht="15">
      <c r="A19" s="97" t="s">
        <v>52</v>
      </c>
      <c r="B19" s="96">
        <v>0</v>
      </c>
    </row>
    <row r="20" spans="1:2" ht="35.25" customHeight="1">
      <c r="A20" s="95" t="s">
        <v>53</v>
      </c>
      <c r="B20" s="96">
        <v>0</v>
      </c>
    </row>
    <row r="21" spans="1:3" ht="30">
      <c r="A21" s="95" t="s">
        <v>54</v>
      </c>
      <c r="B21" s="123">
        <v>1286.69</v>
      </c>
      <c r="C21" s="103"/>
    </row>
    <row r="22" spans="1:3" ht="30">
      <c r="A22" s="95" t="s">
        <v>55</v>
      </c>
      <c r="B22" s="124">
        <v>4327.35</v>
      </c>
      <c r="C22" s="114"/>
    </row>
    <row r="23" spans="1:4" ht="30">
      <c r="A23" s="95" t="s">
        <v>56</v>
      </c>
      <c r="B23" s="96">
        <v>4469.13</v>
      </c>
      <c r="D23" s="114"/>
    </row>
    <row r="24" spans="1:2" ht="15">
      <c r="A24" s="95" t="s">
        <v>57</v>
      </c>
      <c r="B24" s="96">
        <v>6927.957020999998</v>
      </c>
    </row>
    <row r="25" spans="1:4" ht="30">
      <c r="A25" s="98" t="s">
        <v>58</v>
      </c>
      <c r="B25" s="124">
        <v>6924.27750005765</v>
      </c>
      <c r="D25" s="114"/>
    </row>
    <row r="26" spans="1:2" ht="15">
      <c r="A26" s="95" t="s">
        <v>59</v>
      </c>
      <c r="B26" s="124">
        <v>15120.8850052879</v>
      </c>
    </row>
    <row r="27" spans="1:4" ht="30">
      <c r="A27" s="98" t="s">
        <v>60</v>
      </c>
      <c r="B27" s="124">
        <v>8572.632499942349</v>
      </c>
      <c r="D27" s="114"/>
    </row>
    <row r="28" spans="1:7" ht="30">
      <c r="A28" s="95" t="s">
        <v>61</v>
      </c>
      <c r="B28" s="125">
        <f>14832.04-1002.97-3321.11</f>
        <v>10507.960000000001</v>
      </c>
      <c r="C28" s="126"/>
      <c r="F28" s="114"/>
      <c r="G28" s="114"/>
    </row>
    <row r="29" spans="1:5" ht="46.5" thickBot="1">
      <c r="A29" s="99" t="s">
        <v>222</v>
      </c>
      <c r="B29" s="100">
        <v>2413.5</v>
      </c>
      <c r="C29" s="126"/>
      <c r="E29" s="114"/>
    </row>
    <row r="30" spans="1:2" ht="16.5" thickBot="1" thickTop="1">
      <c r="A30" s="101" t="s">
        <v>113</v>
      </c>
      <c r="B30" s="102">
        <f>B13-B14+11207.78</f>
        <v>2657.8687637450366</v>
      </c>
    </row>
    <row r="31" spans="1:2" ht="19.5" customHeight="1" thickTop="1">
      <c r="A31" s="93" t="s">
        <v>114</v>
      </c>
      <c r="B31" s="112">
        <v>0</v>
      </c>
    </row>
    <row r="32" spans="1:2" ht="91.5" customHeight="1" thickBot="1">
      <c r="A32" s="99" t="s">
        <v>7</v>
      </c>
      <c r="B32" s="127">
        <v>0</v>
      </c>
    </row>
    <row r="33" spans="1:2" ht="15.75" hidden="1" thickTop="1">
      <c r="A33" s="93" t="s">
        <v>115</v>
      </c>
      <c r="B33" s="94"/>
    </row>
    <row r="34" spans="1:2" ht="15.75" hidden="1" thickBot="1">
      <c r="A34" s="99" t="s">
        <v>9</v>
      </c>
      <c r="B34" s="100"/>
    </row>
    <row r="35" spans="1:4" ht="31.5" hidden="1" thickBot="1" thickTop="1">
      <c r="A35" s="90" t="s">
        <v>223</v>
      </c>
      <c r="B35" s="92"/>
      <c r="D35" s="103"/>
    </row>
    <row r="36" spans="1:2" ht="34.5" customHeight="1" thickBot="1" thickTop="1">
      <c r="A36" s="90" t="s">
        <v>224</v>
      </c>
      <c r="B36" s="128">
        <v>187</v>
      </c>
    </row>
    <row r="37" spans="1:2" ht="16.5" thickBot="1" thickTop="1">
      <c r="A37" s="90" t="s">
        <v>116</v>
      </c>
      <c r="B37" s="128">
        <v>143.36</v>
      </c>
    </row>
    <row r="38" spans="1:2" ht="16.5" thickBot="1" thickTop="1">
      <c r="A38" s="90" t="s">
        <v>117</v>
      </c>
      <c r="B38" s="92">
        <v>290.376</v>
      </c>
    </row>
    <row r="39" spans="1:2" ht="16.5" thickBot="1" thickTop="1">
      <c r="A39" s="90" t="s">
        <v>118</v>
      </c>
      <c r="B39" s="92">
        <v>0</v>
      </c>
    </row>
    <row r="40" spans="1:2" ht="30.75" thickTop="1">
      <c r="A40" s="93" t="s">
        <v>119</v>
      </c>
      <c r="B40" s="94">
        <v>250.087</v>
      </c>
    </row>
    <row r="41" spans="1:2" ht="15">
      <c r="A41" s="95" t="s">
        <v>8</v>
      </c>
      <c r="B41" s="96">
        <f>B40</f>
        <v>250.087</v>
      </c>
    </row>
    <row r="42" spans="1:2" ht="15.75" thickBot="1">
      <c r="A42" s="99" t="s">
        <v>100</v>
      </c>
      <c r="B42" s="100">
        <v>0</v>
      </c>
    </row>
    <row r="43" spans="1:2" ht="32.25" customHeight="1" thickBot="1" thickTop="1">
      <c r="A43" s="90" t="s">
        <v>120</v>
      </c>
      <c r="B43" s="128">
        <v>40.289</v>
      </c>
    </row>
    <row r="44" spans="1:2" ht="31.5" thickBot="1" thickTop="1">
      <c r="A44" s="90" t="s">
        <v>121</v>
      </c>
      <c r="B44" s="128">
        <f>12.4*2</f>
        <v>24.8</v>
      </c>
    </row>
    <row r="45" spans="1:2" ht="31.5" thickBot="1" thickTop="1">
      <c r="A45" s="90" t="s">
        <v>122</v>
      </c>
      <c r="B45" s="92">
        <v>0</v>
      </c>
    </row>
    <row r="46" spans="1:2" ht="16.5" thickBot="1" thickTop="1">
      <c r="A46" s="90" t="s">
        <v>123</v>
      </c>
      <c r="B46" s="92">
        <v>1</v>
      </c>
    </row>
    <row r="47" spans="1:2" ht="16.5" thickBot="1" thickTop="1">
      <c r="A47" s="90" t="s">
        <v>124</v>
      </c>
      <c r="B47" s="92">
        <v>0</v>
      </c>
    </row>
    <row r="48" spans="1:2" ht="16.5" thickBot="1" thickTop="1">
      <c r="A48" s="90" t="s">
        <v>125</v>
      </c>
      <c r="B48" s="92">
        <v>0</v>
      </c>
    </row>
    <row r="49" spans="1:2" ht="31.5" thickBot="1" thickTop="1">
      <c r="A49" s="90" t="s">
        <v>126</v>
      </c>
      <c r="B49" s="92">
        <v>28</v>
      </c>
    </row>
    <row r="50" spans="1:2" ht="31.5" thickBot="1" thickTop="1">
      <c r="A50" s="90" t="s">
        <v>127</v>
      </c>
      <c r="B50" s="92">
        <v>166.70110477449927</v>
      </c>
    </row>
    <row r="51" spans="1:2" ht="31.5" thickBot="1" thickTop="1">
      <c r="A51" s="90" t="s">
        <v>128</v>
      </c>
      <c r="B51" s="129">
        <v>334.31753033337463</v>
      </c>
    </row>
    <row r="52" spans="1:2" ht="31.5" thickBot="1" thickTop="1">
      <c r="A52" s="90" t="s">
        <v>129</v>
      </c>
      <c r="B52" s="128">
        <v>0.7523590103865333</v>
      </c>
    </row>
    <row r="53" ht="15.75" thickTop="1"/>
    <row r="54" spans="1:2" ht="30" customHeight="1" hidden="1">
      <c r="A54" s="271" t="s">
        <v>137</v>
      </c>
      <c r="B54" s="271"/>
    </row>
    <row r="55" spans="1:2" ht="33" customHeight="1" hidden="1">
      <c r="A55" s="272" t="s">
        <v>152</v>
      </c>
      <c r="B55" s="272"/>
    </row>
    <row r="56" spans="1:2" ht="138.75" customHeight="1" hidden="1">
      <c r="A56" s="271" t="s">
        <v>199</v>
      </c>
      <c r="B56" s="271"/>
    </row>
    <row r="57" spans="1:2" ht="33.75" customHeight="1" hidden="1">
      <c r="A57" s="271" t="s">
        <v>139</v>
      </c>
      <c r="B57" s="271"/>
    </row>
    <row r="58" ht="15.75" thickBot="1"/>
    <row r="59" spans="1:2" ht="15" customHeight="1" thickBot="1" thickTop="1">
      <c r="A59" s="88" t="s">
        <v>5</v>
      </c>
      <c r="B59" s="89" t="s">
        <v>6</v>
      </c>
    </row>
    <row r="60" spans="1:2" ht="31.5" thickBot="1" thickTop="1">
      <c r="A60" s="90" t="s">
        <v>110</v>
      </c>
      <c r="B60" s="91" t="s">
        <v>283</v>
      </c>
    </row>
    <row r="61" spans="1:2" ht="14.25" customHeight="1" thickBot="1" thickTop="1">
      <c r="A61" s="90" t="s">
        <v>111</v>
      </c>
      <c r="B61" s="128">
        <f>B62</f>
        <v>10499.947627793023</v>
      </c>
    </row>
    <row r="62" spans="1:2" ht="30.75" thickTop="1">
      <c r="A62" s="93" t="s">
        <v>112</v>
      </c>
      <c r="B62" s="143">
        <f>SUM(B63:B77)-B66-B67-B73-B75</f>
        <v>10499.947627793023</v>
      </c>
    </row>
    <row r="63" spans="1:2" ht="15" hidden="1">
      <c r="A63" s="95" t="s">
        <v>48</v>
      </c>
      <c r="B63" s="124">
        <v>0</v>
      </c>
    </row>
    <row r="64" spans="1:2" ht="15" hidden="1">
      <c r="A64" s="144" t="s">
        <v>198</v>
      </c>
      <c r="B64" s="124">
        <v>0</v>
      </c>
    </row>
    <row r="65" spans="1:2" ht="30">
      <c r="A65" s="95" t="s">
        <v>50</v>
      </c>
      <c r="B65" s="124">
        <f>1.15*1312.07658836603</f>
        <v>1508.8880766209343</v>
      </c>
    </row>
    <row r="66" spans="1:2" ht="15">
      <c r="A66" s="97" t="s">
        <v>98</v>
      </c>
      <c r="B66" s="124">
        <v>0.93822</v>
      </c>
    </row>
    <row r="67" spans="1:2" ht="15">
      <c r="A67" s="97" t="s">
        <v>52</v>
      </c>
      <c r="B67" s="124">
        <f>B65/B66</f>
        <v>1608.2454825317454</v>
      </c>
    </row>
    <row r="68" spans="1:2" ht="30">
      <c r="A68" s="95" t="s">
        <v>53</v>
      </c>
      <c r="B68" s="124">
        <f>525*8.12164885578371*1.15</f>
        <v>4903.445496679415</v>
      </c>
    </row>
    <row r="69" spans="1:2" ht="30">
      <c r="A69" s="95" t="s">
        <v>54</v>
      </c>
      <c r="B69" s="123">
        <f>1036.70134510634*1.15</f>
        <v>1192.206546872291</v>
      </c>
    </row>
    <row r="70" spans="1:2" ht="30">
      <c r="A70" s="95" t="s">
        <v>55</v>
      </c>
      <c r="B70" s="124">
        <f>(1471.14652474676+286.873572325618)*1.15</f>
        <v>2021.7231116332343</v>
      </c>
    </row>
    <row r="71" spans="1:2" ht="30.75" thickBot="1">
      <c r="A71" s="95" t="s">
        <v>56</v>
      </c>
      <c r="B71" s="124">
        <f>1.15*759.725561727954</f>
        <v>873.684395987147</v>
      </c>
    </row>
    <row r="72" spans="1:2" ht="15" hidden="1">
      <c r="A72" s="95" t="s">
        <v>57</v>
      </c>
      <c r="B72" s="124">
        <v>0</v>
      </c>
    </row>
    <row r="73" spans="1:2" ht="30" hidden="1">
      <c r="A73" s="98" t="s">
        <v>58</v>
      </c>
      <c r="B73" s="124">
        <v>0</v>
      </c>
    </row>
    <row r="74" spans="1:2" ht="15" hidden="1">
      <c r="A74" s="95" t="s">
        <v>59</v>
      </c>
      <c r="B74" s="124">
        <v>0</v>
      </c>
    </row>
    <row r="75" spans="1:2" ht="30" hidden="1">
      <c r="A75" s="98" t="s">
        <v>60</v>
      </c>
      <c r="B75" s="124">
        <v>0</v>
      </c>
    </row>
    <row r="76" spans="1:2" ht="30" hidden="1">
      <c r="A76" s="95" t="s">
        <v>61</v>
      </c>
      <c r="B76" s="145">
        <v>0</v>
      </c>
    </row>
    <row r="77" spans="1:2" ht="46.5" hidden="1" thickBot="1">
      <c r="A77" s="146" t="s">
        <v>222</v>
      </c>
      <c r="B77" s="147">
        <v>0</v>
      </c>
    </row>
    <row r="78" spans="1:2" ht="15.75" thickBot="1">
      <c r="A78" s="148" t="s">
        <v>113</v>
      </c>
      <c r="B78" s="149">
        <f>B61-B62</f>
        <v>0</v>
      </c>
    </row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workbookViewId="0" topLeftCell="A1">
      <selection activeCell="B18" sqref="B18"/>
    </sheetView>
  </sheetViews>
  <sheetFormatPr defaultColWidth="8.8515625" defaultRowHeight="15"/>
  <cols>
    <col min="1" max="1" width="55.8515625" style="52" customWidth="1"/>
    <col min="2" max="2" width="33.421875" style="52" customWidth="1"/>
    <col min="3" max="3" width="13.421875" style="52" customWidth="1"/>
    <col min="4" max="16384" width="8.8515625" style="52" customWidth="1"/>
  </cols>
  <sheetData>
    <row r="1" spans="1:2" ht="13.5">
      <c r="A1" s="212" t="s">
        <v>200</v>
      </c>
      <c r="B1" s="273"/>
    </row>
    <row r="2" spans="1:2" ht="30">
      <c r="A2" s="130" t="s">
        <v>0</v>
      </c>
      <c r="B2" s="150" t="s">
        <v>276</v>
      </c>
    </row>
    <row r="3" spans="1:2" ht="15">
      <c r="A3" s="130" t="s">
        <v>32</v>
      </c>
      <c r="B3" s="151" t="s">
        <v>284</v>
      </c>
    </row>
    <row r="4" spans="1:2" ht="15">
      <c r="A4" s="130" t="s">
        <v>33</v>
      </c>
      <c r="B4" s="152">
        <v>110543001</v>
      </c>
    </row>
    <row r="5" spans="1:2" ht="13.5">
      <c r="A5" s="130" t="s">
        <v>92</v>
      </c>
      <c r="B5" s="10" t="s">
        <v>229</v>
      </c>
    </row>
    <row r="6" spans="1:2" ht="15">
      <c r="A6" s="130" t="s">
        <v>97</v>
      </c>
      <c r="B6" s="152" t="s">
        <v>242</v>
      </c>
    </row>
    <row r="7" ht="15" thickBot="1"/>
    <row r="8" spans="1:2" ht="15.75" thickBot="1" thickTop="1">
      <c r="A8" s="131" t="s">
        <v>5</v>
      </c>
      <c r="B8" s="132" t="s">
        <v>6</v>
      </c>
    </row>
    <row r="9" spans="1:2" s="48" customFormat="1" ht="15" thickTop="1">
      <c r="A9" s="53" t="s">
        <v>203</v>
      </c>
      <c r="B9" s="82">
        <f>B11+B16+B31+B36+B41+B46+B51+B56+B61+B66+B71+B76+B81+B86</f>
        <v>120217.69920996705</v>
      </c>
    </row>
    <row r="10" spans="1:2" s="48" customFormat="1" ht="13.5" hidden="1">
      <c r="A10" s="54" t="s">
        <v>155</v>
      </c>
      <c r="B10" s="47"/>
    </row>
    <row r="11" spans="1:2" s="48" customFormat="1" ht="13.5" hidden="1">
      <c r="A11" s="49" t="s">
        <v>178</v>
      </c>
      <c r="B11" s="47"/>
    </row>
    <row r="12" spans="1:2" s="48" customFormat="1" ht="13.5" hidden="1">
      <c r="A12" s="49" t="s">
        <v>177</v>
      </c>
      <c r="B12" s="47"/>
    </row>
    <row r="13" spans="1:2" s="48" customFormat="1" ht="13.5" hidden="1">
      <c r="A13" s="49" t="s">
        <v>157</v>
      </c>
      <c r="B13" s="47"/>
    </row>
    <row r="14" spans="1:2" s="48" customFormat="1" ht="13.5" hidden="1">
      <c r="A14" s="49" t="s">
        <v>49</v>
      </c>
      <c r="B14" s="47"/>
    </row>
    <row r="15" spans="1:2" s="48" customFormat="1" ht="13.5">
      <c r="A15" s="54" t="s">
        <v>158</v>
      </c>
      <c r="B15" s="82"/>
    </row>
    <row r="16" spans="1:2" s="48" customFormat="1" ht="13.5">
      <c r="A16" s="49" t="s">
        <v>180</v>
      </c>
      <c r="B16" s="82">
        <f>B21+B26</f>
        <v>117853.61921100001</v>
      </c>
    </row>
    <row r="17" spans="1:2" s="48" customFormat="1" ht="27.75">
      <c r="A17" s="49" t="s">
        <v>159</v>
      </c>
      <c r="B17" s="81">
        <f>B16/B18*1000</f>
        <v>2945.027344653724</v>
      </c>
    </row>
    <row r="18" spans="1:2" s="48" customFormat="1" ht="13.5">
      <c r="A18" s="49" t="s">
        <v>160</v>
      </c>
      <c r="B18" s="82">
        <f>B23+B28</f>
        <v>40017.83529275082</v>
      </c>
    </row>
    <row r="19" spans="1:2" s="48" customFormat="1" ht="13.5">
      <c r="A19" s="49" t="s">
        <v>49</v>
      </c>
      <c r="B19" s="47" t="s">
        <v>232</v>
      </c>
    </row>
    <row r="20" spans="1:2" s="48" customFormat="1" ht="13.5">
      <c r="A20" s="55" t="s">
        <v>161</v>
      </c>
      <c r="B20" s="47"/>
    </row>
    <row r="21" spans="1:2" s="48" customFormat="1" ht="27.75">
      <c r="A21" s="49" t="s">
        <v>179</v>
      </c>
      <c r="B21" s="82">
        <v>98000.36</v>
      </c>
    </row>
    <row r="22" spans="1:2" s="48" customFormat="1" ht="13.5">
      <c r="A22" s="49" t="s">
        <v>181</v>
      </c>
      <c r="B22" s="81">
        <v>2914.2232500000005</v>
      </c>
    </row>
    <row r="23" spans="1:2" s="48" customFormat="1" ht="13.5">
      <c r="A23" s="49" t="s">
        <v>160</v>
      </c>
      <c r="B23" s="82">
        <f>B21/B22*1000</f>
        <v>33628.295292750816</v>
      </c>
    </row>
    <row r="24" spans="1:2" s="48" customFormat="1" ht="13.5">
      <c r="A24" s="49" t="s">
        <v>49</v>
      </c>
      <c r="B24" s="47" t="str">
        <f>B19</f>
        <v>покупка у ГСО</v>
      </c>
    </row>
    <row r="25" spans="1:2" s="48" customFormat="1" ht="13.5">
      <c r="A25" s="55" t="s">
        <v>163</v>
      </c>
      <c r="B25" s="47"/>
    </row>
    <row r="26" spans="1:2" s="48" customFormat="1" ht="27.75">
      <c r="A26" s="49" t="s">
        <v>182</v>
      </c>
      <c r="B26" s="82">
        <v>19853.259211000004</v>
      </c>
    </row>
    <row r="27" spans="1:2" s="48" customFormat="1" ht="13.5">
      <c r="A27" s="49" t="s">
        <v>162</v>
      </c>
      <c r="B27" s="81">
        <v>3107.15</v>
      </c>
    </row>
    <row r="28" spans="1:2" s="48" customFormat="1" ht="13.5">
      <c r="A28" s="49" t="s">
        <v>160</v>
      </c>
      <c r="B28" s="82">
        <f>B26/B27*1000</f>
        <v>6389.540000000001</v>
      </c>
    </row>
    <row r="29" spans="1:2" s="48" customFormat="1" ht="13.5">
      <c r="A29" s="49" t="s">
        <v>49</v>
      </c>
      <c r="B29" s="47" t="str">
        <f>B19</f>
        <v>покупка у ГСО</v>
      </c>
    </row>
    <row r="30" spans="1:2" s="48" customFormat="1" ht="13.5" hidden="1">
      <c r="A30" s="54" t="s">
        <v>164</v>
      </c>
      <c r="B30" s="47"/>
    </row>
    <row r="31" spans="1:2" s="48" customFormat="1" ht="13.5" hidden="1">
      <c r="A31" s="49" t="s">
        <v>183</v>
      </c>
      <c r="B31" s="47"/>
    </row>
    <row r="32" spans="1:2" s="48" customFormat="1" ht="13.5" hidden="1">
      <c r="A32" s="49" t="s">
        <v>162</v>
      </c>
      <c r="B32" s="47"/>
    </row>
    <row r="33" spans="1:2" s="48" customFormat="1" ht="13.5" hidden="1">
      <c r="A33" s="49" t="s">
        <v>165</v>
      </c>
      <c r="B33" s="47"/>
    </row>
    <row r="34" spans="1:2" s="48" customFormat="1" ht="13.5" hidden="1">
      <c r="A34" s="49" t="s">
        <v>49</v>
      </c>
      <c r="B34" s="47"/>
    </row>
    <row r="35" spans="1:2" s="48" customFormat="1" ht="13.5">
      <c r="A35" s="54" t="s">
        <v>166</v>
      </c>
      <c r="B35" s="47"/>
    </row>
    <row r="36" spans="1:2" s="48" customFormat="1" ht="13.5">
      <c r="A36" s="49" t="s">
        <v>184</v>
      </c>
      <c r="B36" s="82">
        <v>2364.07999896704</v>
      </c>
    </row>
    <row r="37" spans="1:2" s="48" customFormat="1" ht="13.5">
      <c r="A37" s="49" t="s">
        <v>156</v>
      </c>
      <c r="B37" s="81">
        <v>7614.08</v>
      </c>
    </row>
    <row r="38" spans="1:2" s="48" customFormat="1" ht="13.5">
      <c r="A38" s="49" t="s">
        <v>185</v>
      </c>
      <c r="B38" s="82">
        <f>B36/B37*1000</f>
        <v>310.48793800000004</v>
      </c>
    </row>
    <row r="39" spans="1:2" s="48" customFormat="1" ht="13.5">
      <c r="A39" s="49" t="s">
        <v>49</v>
      </c>
      <c r="B39" s="47"/>
    </row>
    <row r="40" spans="1:2" s="48" customFormat="1" ht="13.5" hidden="1">
      <c r="A40" s="54" t="s">
        <v>167</v>
      </c>
      <c r="B40" s="47"/>
    </row>
    <row r="41" spans="1:2" s="48" customFormat="1" ht="13.5" hidden="1">
      <c r="A41" s="49" t="s">
        <v>186</v>
      </c>
      <c r="B41" s="47"/>
    </row>
    <row r="42" spans="1:2" s="48" customFormat="1" ht="13.5" hidden="1">
      <c r="A42" s="49" t="s">
        <v>156</v>
      </c>
      <c r="B42" s="47"/>
    </row>
    <row r="43" spans="1:2" s="48" customFormat="1" ht="13.5" hidden="1">
      <c r="A43" s="49" t="s">
        <v>185</v>
      </c>
      <c r="B43" s="47"/>
    </row>
    <row r="44" spans="1:2" s="48" customFormat="1" ht="13.5" hidden="1">
      <c r="A44" s="49" t="s">
        <v>49</v>
      </c>
      <c r="B44" s="47"/>
    </row>
    <row r="45" spans="1:2" s="48" customFormat="1" ht="13.5" hidden="1">
      <c r="A45" s="54" t="s">
        <v>168</v>
      </c>
      <c r="B45" s="47"/>
    </row>
    <row r="46" spans="1:2" s="48" customFormat="1" ht="13.5" hidden="1">
      <c r="A46" s="49" t="s">
        <v>188</v>
      </c>
      <c r="B46" s="47"/>
    </row>
    <row r="47" spans="1:2" s="48" customFormat="1" ht="13.5" hidden="1">
      <c r="A47" s="49" t="s">
        <v>156</v>
      </c>
      <c r="B47" s="47"/>
    </row>
    <row r="48" spans="1:2" s="48" customFormat="1" ht="13.5" hidden="1">
      <c r="A48" s="49" t="s">
        <v>185</v>
      </c>
      <c r="B48" s="47"/>
    </row>
    <row r="49" spans="1:2" s="48" customFormat="1" ht="13.5" hidden="1">
      <c r="A49" s="49" t="s">
        <v>49</v>
      </c>
      <c r="B49" s="47"/>
    </row>
    <row r="50" spans="1:2" s="48" customFormat="1" ht="13.5" hidden="1">
      <c r="A50" s="54" t="s">
        <v>169</v>
      </c>
      <c r="B50" s="47"/>
    </row>
    <row r="51" spans="1:2" s="48" customFormat="1" ht="13.5" hidden="1">
      <c r="A51" s="49" t="s">
        <v>189</v>
      </c>
      <c r="B51" s="47"/>
    </row>
    <row r="52" spans="1:2" s="48" customFormat="1" ht="13.5" hidden="1">
      <c r="A52" s="49" t="s">
        <v>156</v>
      </c>
      <c r="B52" s="47"/>
    </row>
    <row r="53" spans="1:2" s="48" customFormat="1" ht="13.5" hidden="1">
      <c r="A53" s="49" t="s">
        <v>185</v>
      </c>
      <c r="B53" s="47"/>
    </row>
    <row r="54" spans="1:2" s="48" customFormat="1" ht="13.5" hidden="1">
      <c r="A54" s="49" t="s">
        <v>49</v>
      </c>
      <c r="B54" s="47"/>
    </row>
    <row r="55" spans="1:2" s="48" customFormat="1" ht="13.5" hidden="1">
      <c r="A55" s="54" t="s">
        <v>170</v>
      </c>
      <c r="B55" s="47"/>
    </row>
    <row r="56" spans="1:2" s="48" customFormat="1" ht="13.5" hidden="1">
      <c r="A56" s="49" t="s">
        <v>190</v>
      </c>
      <c r="B56" s="47"/>
    </row>
    <row r="57" spans="1:2" s="48" customFormat="1" ht="13.5" hidden="1">
      <c r="A57" s="49" t="s">
        <v>156</v>
      </c>
      <c r="B57" s="47"/>
    </row>
    <row r="58" spans="1:2" s="48" customFormat="1" ht="13.5" hidden="1">
      <c r="A58" s="49" t="s">
        <v>185</v>
      </c>
      <c r="B58" s="47"/>
    </row>
    <row r="59" spans="1:2" s="48" customFormat="1" ht="13.5" hidden="1">
      <c r="A59" s="49" t="s">
        <v>49</v>
      </c>
      <c r="B59" s="47"/>
    </row>
    <row r="60" spans="1:2" s="48" customFormat="1" ht="13.5" hidden="1">
      <c r="A60" s="54" t="s">
        <v>171</v>
      </c>
      <c r="B60" s="47"/>
    </row>
    <row r="61" spans="1:2" s="48" customFormat="1" ht="13.5" hidden="1">
      <c r="A61" s="49" t="s">
        <v>191</v>
      </c>
      <c r="B61" s="47"/>
    </row>
    <row r="62" spans="1:2" s="48" customFormat="1" ht="13.5" hidden="1">
      <c r="A62" s="49" t="s">
        <v>156</v>
      </c>
      <c r="B62" s="47"/>
    </row>
    <row r="63" spans="1:2" s="48" customFormat="1" ht="13.5" hidden="1">
      <c r="A63" s="49" t="s">
        <v>185</v>
      </c>
      <c r="B63" s="47"/>
    </row>
    <row r="64" spans="1:2" s="48" customFormat="1" ht="13.5" hidden="1">
      <c r="A64" s="49" t="s">
        <v>49</v>
      </c>
      <c r="B64" s="47"/>
    </row>
    <row r="65" spans="1:2" s="48" customFormat="1" ht="13.5" hidden="1">
      <c r="A65" s="54" t="s">
        <v>172</v>
      </c>
      <c r="B65" s="47"/>
    </row>
    <row r="66" spans="1:2" s="48" customFormat="1" ht="13.5" hidden="1">
      <c r="A66" s="49" t="s">
        <v>192</v>
      </c>
      <c r="B66" s="47"/>
    </row>
    <row r="67" spans="1:2" s="48" customFormat="1" ht="13.5" hidden="1">
      <c r="A67" s="49" t="s">
        <v>156</v>
      </c>
      <c r="B67" s="47"/>
    </row>
    <row r="68" spans="1:2" s="48" customFormat="1" ht="13.5" hidden="1">
      <c r="A68" s="49" t="s">
        <v>185</v>
      </c>
      <c r="B68" s="47"/>
    </row>
    <row r="69" spans="1:2" s="48" customFormat="1" ht="13.5" hidden="1">
      <c r="A69" s="49" t="s">
        <v>49</v>
      </c>
      <c r="B69" s="47"/>
    </row>
    <row r="70" spans="1:2" s="48" customFormat="1" ht="13.5" hidden="1">
      <c r="A70" s="54" t="s">
        <v>173</v>
      </c>
      <c r="B70" s="47"/>
    </row>
    <row r="71" spans="1:2" s="48" customFormat="1" ht="13.5" hidden="1">
      <c r="A71" s="49" t="s">
        <v>193</v>
      </c>
      <c r="B71" s="47"/>
    </row>
    <row r="72" spans="1:2" s="48" customFormat="1" ht="13.5" hidden="1">
      <c r="A72" s="49" t="s">
        <v>156</v>
      </c>
      <c r="B72" s="47"/>
    </row>
    <row r="73" spans="1:2" s="48" customFormat="1" ht="13.5" hidden="1">
      <c r="A73" s="49" t="s">
        <v>185</v>
      </c>
      <c r="B73" s="47"/>
    </row>
    <row r="74" spans="1:2" s="48" customFormat="1" ht="13.5" hidden="1">
      <c r="A74" s="49" t="s">
        <v>49</v>
      </c>
      <c r="B74" s="47"/>
    </row>
    <row r="75" spans="1:2" s="48" customFormat="1" ht="13.5" hidden="1">
      <c r="A75" s="54" t="s">
        <v>174</v>
      </c>
      <c r="B75" s="47"/>
    </row>
    <row r="76" spans="1:2" s="48" customFormat="1" ht="13.5" hidden="1">
      <c r="A76" s="49" t="s">
        <v>194</v>
      </c>
      <c r="B76" s="47"/>
    </row>
    <row r="77" spans="1:2" s="48" customFormat="1" ht="13.5" hidden="1">
      <c r="A77" s="49" t="s">
        <v>156</v>
      </c>
      <c r="B77" s="47"/>
    </row>
    <row r="78" spans="1:2" s="48" customFormat="1" ht="13.5" hidden="1">
      <c r="A78" s="49" t="s">
        <v>185</v>
      </c>
      <c r="B78" s="47"/>
    </row>
    <row r="79" spans="1:2" s="48" customFormat="1" ht="13.5" hidden="1">
      <c r="A79" s="49" t="s">
        <v>49</v>
      </c>
      <c r="B79" s="47"/>
    </row>
    <row r="80" spans="1:2" ht="13.5" hidden="1">
      <c r="A80" s="54" t="s">
        <v>175</v>
      </c>
      <c r="B80" s="56"/>
    </row>
    <row r="81" spans="1:2" ht="13.5" hidden="1">
      <c r="A81" s="49" t="s">
        <v>187</v>
      </c>
      <c r="B81" s="56"/>
    </row>
    <row r="82" spans="1:2" ht="13.5" hidden="1">
      <c r="A82" s="49" t="s">
        <v>49</v>
      </c>
      <c r="B82" s="56"/>
    </row>
    <row r="83" spans="1:2" ht="13.5" hidden="1">
      <c r="A83" s="49" t="s">
        <v>218</v>
      </c>
      <c r="B83" s="56"/>
    </row>
    <row r="84" spans="1:2" ht="13.5" hidden="1">
      <c r="A84" s="49" t="s">
        <v>176</v>
      </c>
      <c r="B84" s="56"/>
    </row>
    <row r="85" spans="1:2" ht="13.5" hidden="1">
      <c r="A85" s="54" t="s">
        <v>195</v>
      </c>
      <c r="B85" s="56"/>
    </row>
    <row r="86" spans="1:2" s="48" customFormat="1" ht="13.5" hidden="1">
      <c r="A86" s="49" t="s">
        <v>197</v>
      </c>
      <c r="B86" s="47"/>
    </row>
    <row r="87" spans="1:2" s="48" customFormat="1" ht="13.5" hidden="1">
      <c r="A87" s="49" t="s">
        <v>156</v>
      </c>
      <c r="B87" s="47"/>
    </row>
    <row r="88" spans="1:2" s="48" customFormat="1" ht="13.5" hidden="1">
      <c r="A88" s="49" t="s">
        <v>185</v>
      </c>
      <c r="B88" s="47"/>
    </row>
    <row r="89" spans="1:2" s="48" customFormat="1" ht="15" hidden="1" thickBot="1">
      <c r="A89" s="49" t="s">
        <v>49</v>
      </c>
      <c r="B89" s="50"/>
    </row>
    <row r="90" ht="13.5" hidden="1">
      <c r="A90" s="51" t="s">
        <v>196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workbookViewId="0" topLeftCell="A1">
      <selection activeCell="B4" sqref="B4:B7"/>
    </sheetView>
  </sheetViews>
  <sheetFormatPr defaultColWidth="8.8515625" defaultRowHeight="15"/>
  <cols>
    <col min="1" max="1" width="59.140625" style="0" customWidth="1"/>
    <col min="2" max="2" width="57.00390625" style="0" customWidth="1"/>
  </cols>
  <sheetData>
    <row r="2" spans="1:2" ht="13.5">
      <c r="A2" s="243" t="s">
        <v>220</v>
      </c>
      <c r="B2" s="274"/>
    </row>
    <row r="3" spans="1:2" ht="57.75" customHeight="1">
      <c r="A3" s="274"/>
      <c r="B3" s="274"/>
    </row>
    <row r="4" spans="1:2" ht="13.5">
      <c r="A4" s="15" t="s">
        <v>0</v>
      </c>
      <c r="B4" s="10"/>
    </row>
    <row r="5" spans="1:2" ht="13.5">
      <c r="A5" s="15" t="s">
        <v>32</v>
      </c>
      <c r="B5" s="80"/>
    </row>
    <row r="6" spans="1:2" ht="13.5">
      <c r="A6" s="15" t="s">
        <v>33</v>
      </c>
      <c r="B6" s="79"/>
    </row>
    <row r="7" spans="1:2" ht="13.5">
      <c r="A7" s="15" t="s">
        <v>92</v>
      </c>
      <c r="B7" s="10"/>
    </row>
    <row r="8" ht="15" thickBot="1"/>
    <row r="9" spans="1:2" ht="15.75" thickBot="1" thickTop="1">
      <c r="A9" s="11" t="s">
        <v>10</v>
      </c>
      <c r="B9" s="11" t="s">
        <v>6</v>
      </c>
    </row>
    <row r="10" spans="1:2" ht="15.75" thickBot="1" thickTop="1">
      <c r="A10" s="13" t="s">
        <v>11</v>
      </c>
      <c r="B10" s="77"/>
    </row>
    <row r="11" spans="1:2" ht="30" thickBot="1" thickTop="1">
      <c r="A11" s="16" t="s">
        <v>12</v>
      </c>
      <c r="B11" s="77"/>
    </row>
    <row r="12" spans="1:2" ht="30" thickBot="1" thickTop="1">
      <c r="A12" s="16" t="s">
        <v>13</v>
      </c>
      <c r="B12" s="77"/>
    </row>
    <row r="13" spans="1:2" ht="51.75" customHeight="1" thickBot="1" thickTop="1">
      <c r="A13" s="12" t="s">
        <v>221</v>
      </c>
      <c r="B13" s="77"/>
    </row>
    <row r="14" ht="15" thickTop="1"/>
    <row r="16" spans="1:2" ht="37.5" customHeight="1">
      <c r="A16" s="270" t="s">
        <v>140</v>
      </c>
      <c r="B16" s="270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7"/>
  <sheetViews>
    <sheetView workbookViewId="0" topLeftCell="A1">
      <selection activeCell="H12" sqref="H12"/>
    </sheetView>
  </sheetViews>
  <sheetFormatPr defaultColWidth="8.8515625" defaultRowHeight="15"/>
  <cols>
    <col min="1" max="1" width="50.140625" style="0" customWidth="1"/>
    <col min="2" max="2" width="18.28125" style="0" customWidth="1"/>
    <col min="3" max="3" width="25.421875" style="0" customWidth="1"/>
  </cols>
  <sheetData>
    <row r="1" ht="15" thickBot="1"/>
    <row r="2" spans="1:3" ht="13.5">
      <c r="A2" s="275" t="s">
        <v>0</v>
      </c>
      <c r="B2" s="277" t="s">
        <v>276</v>
      </c>
      <c r="C2" s="278"/>
    </row>
    <row r="3" spans="1:3" ht="15" thickBot="1">
      <c r="A3" s="276"/>
      <c r="B3" s="279"/>
      <c r="C3" s="280"/>
    </row>
    <row r="4" spans="1:3" ht="15.75" thickBot="1">
      <c r="A4" s="106" t="s">
        <v>32</v>
      </c>
      <c r="B4" s="289" t="s">
        <v>284</v>
      </c>
      <c r="C4" s="290"/>
    </row>
    <row r="5" spans="1:3" ht="15.75" thickBot="1">
      <c r="A5" s="106" t="s">
        <v>33</v>
      </c>
      <c r="B5" s="216">
        <v>110543001</v>
      </c>
      <c r="C5" s="291"/>
    </row>
    <row r="6" spans="1:3" ht="15" thickBot="1">
      <c r="A6" s="106" t="s">
        <v>92</v>
      </c>
      <c r="B6" s="83" t="s">
        <v>229</v>
      </c>
      <c r="C6" s="84"/>
    </row>
    <row r="7" spans="1:3" ht="51.75" customHeight="1" thickBot="1">
      <c r="A7" s="133" t="s">
        <v>62</v>
      </c>
      <c r="B7" s="281" t="s">
        <v>286</v>
      </c>
      <c r="C7" s="282"/>
    </row>
    <row r="8" spans="1:3" ht="36.75" customHeight="1">
      <c r="A8" s="212" t="s">
        <v>141</v>
      </c>
      <c r="B8" s="212"/>
      <c r="C8" s="212"/>
    </row>
    <row r="10" spans="1:3" ht="49.5" customHeight="1">
      <c r="A10" s="134" t="s">
        <v>130</v>
      </c>
      <c r="B10" s="284" t="s">
        <v>286</v>
      </c>
      <c r="C10" s="285"/>
    </row>
    <row r="11" spans="1:3" ht="45.75" customHeight="1">
      <c r="A11" s="134" t="s">
        <v>131</v>
      </c>
      <c r="B11" s="284" t="s">
        <v>233</v>
      </c>
      <c r="C11" s="285"/>
    </row>
    <row r="12" spans="1:3" ht="35.25" customHeight="1">
      <c r="A12" s="135" t="s">
        <v>132</v>
      </c>
      <c r="B12" s="286" t="s">
        <v>241</v>
      </c>
      <c r="C12" s="287"/>
    </row>
    <row r="13" spans="1:3" ht="36.75" customHeight="1">
      <c r="A13" s="288" t="s">
        <v>133</v>
      </c>
      <c r="B13" s="288"/>
      <c r="C13" s="288"/>
    </row>
    <row r="15" spans="1:3" ht="57" thickBot="1">
      <c r="A15" s="26" t="s">
        <v>243</v>
      </c>
      <c r="B15" s="140" t="s">
        <v>282</v>
      </c>
      <c r="C15" s="27" t="s">
        <v>63</v>
      </c>
    </row>
    <row r="16" spans="1:3" ht="13.5">
      <c r="A16" s="121" t="s">
        <v>106</v>
      </c>
      <c r="B16" s="122">
        <f>B17+B44</f>
        <v>4469.129999999998</v>
      </c>
      <c r="C16" s="115"/>
    </row>
    <row r="17" spans="1:3" ht="13.5">
      <c r="A17" s="119" t="s">
        <v>227</v>
      </c>
      <c r="B17" s="116">
        <f>SUM(B18:B43)</f>
        <v>3524.5506357295194</v>
      </c>
      <c r="C17" s="117"/>
    </row>
    <row r="18" spans="1:3" ht="13.5">
      <c r="A18" s="136" t="s">
        <v>244</v>
      </c>
      <c r="B18" s="137">
        <v>302.76829284602513</v>
      </c>
      <c r="C18" s="118" t="s">
        <v>235</v>
      </c>
    </row>
    <row r="19" spans="1:3" ht="27.75">
      <c r="A19" s="136" t="s">
        <v>245</v>
      </c>
      <c r="B19" s="137">
        <v>42.76679425837319</v>
      </c>
      <c r="C19" s="118" t="s">
        <v>235</v>
      </c>
    </row>
    <row r="20" spans="1:3" ht="13.5">
      <c r="A20" s="136" t="s">
        <v>246</v>
      </c>
      <c r="B20" s="137">
        <v>144.42810157375908</v>
      </c>
      <c r="C20" s="118" t="s">
        <v>235</v>
      </c>
    </row>
    <row r="21" spans="1:3" ht="31.5" customHeight="1">
      <c r="A21" s="136" t="s">
        <v>247</v>
      </c>
      <c r="B21" s="137">
        <v>20.91966080590303</v>
      </c>
      <c r="C21" s="118" t="s">
        <v>235</v>
      </c>
    </row>
    <row r="22" spans="1:3" ht="27.75">
      <c r="A22" s="136" t="s">
        <v>239</v>
      </c>
      <c r="B22" s="137">
        <v>13.087669568225047</v>
      </c>
      <c r="C22" s="118" t="s">
        <v>235</v>
      </c>
    </row>
    <row r="23" spans="1:3" ht="27.75">
      <c r="A23" s="136" t="s">
        <v>240</v>
      </c>
      <c r="B23" s="137">
        <v>692.2037518879342</v>
      </c>
      <c r="C23" s="118" t="s">
        <v>235</v>
      </c>
    </row>
    <row r="24" spans="1:3" ht="27.75">
      <c r="A24" s="136" t="s">
        <v>234</v>
      </c>
      <c r="B24" s="137">
        <v>80.32943644434192</v>
      </c>
      <c r="C24" s="118" t="s">
        <v>235</v>
      </c>
    </row>
    <row r="25" spans="1:3" ht="13.5">
      <c r="A25" s="136" t="s">
        <v>248</v>
      </c>
      <c r="B25" s="137">
        <v>99.3941519571107</v>
      </c>
      <c r="C25" s="118" t="s">
        <v>235</v>
      </c>
    </row>
    <row r="26" spans="1:3" ht="13.5">
      <c r="A26" s="136" t="s">
        <v>249</v>
      </c>
      <c r="B26" s="137">
        <v>19.579978094194953</v>
      </c>
      <c r="C26" s="118" t="s">
        <v>235</v>
      </c>
    </row>
    <row r="27" spans="1:3" ht="27.75">
      <c r="A27" s="136" t="s">
        <v>250</v>
      </c>
      <c r="B27" s="137">
        <v>18.49792667319997</v>
      </c>
      <c r="C27" s="118" t="s">
        <v>235</v>
      </c>
    </row>
    <row r="28" spans="1:3" ht="13.5">
      <c r="A28" s="136" t="s">
        <v>251</v>
      </c>
      <c r="B28" s="137">
        <v>679.8889761918484</v>
      </c>
      <c r="C28" s="118" t="s">
        <v>235</v>
      </c>
    </row>
    <row r="29" spans="1:3" ht="13.5">
      <c r="A29" s="136" t="s">
        <v>252</v>
      </c>
      <c r="B29" s="137">
        <v>64.09866512941716</v>
      </c>
      <c r="C29" s="118" t="s">
        <v>235</v>
      </c>
    </row>
    <row r="30" spans="1:3" ht="13.5">
      <c r="A30" s="136" t="s">
        <v>253</v>
      </c>
      <c r="B30" s="137">
        <v>88.77974277973132</v>
      </c>
      <c r="C30" s="118" t="s">
        <v>235</v>
      </c>
    </row>
    <row r="31" spans="1:3" ht="13.5">
      <c r="A31" s="136" t="s">
        <v>254</v>
      </c>
      <c r="B31" s="137">
        <v>222.02664633654226</v>
      </c>
      <c r="C31" s="118" t="s">
        <v>235</v>
      </c>
    </row>
    <row r="32" spans="1:3" ht="27.75">
      <c r="A32" s="136" t="s">
        <v>255</v>
      </c>
      <c r="B32" s="137">
        <v>442.095294863665</v>
      </c>
      <c r="C32" s="118" t="s">
        <v>235</v>
      </c>
    </row>
    <row r="33" spans="1:3" ht="27.75">
      <c r="A33" s="136" t="s">
        <v>256</v>
      </c>
      <c r="B33" s="137">
        <v>33.38901527641666</v>
      </c>
      <c r="C33" s="118" t="s">
        <v>235</v>
      </c>
    </row>
    <row r="34" spans="1:3" ht="13.5">
      <c r="A34" s="136" t="s">
        <v>257</v>
      </c>
      <c r="B34" s="137">
        <v>6.389256009684669</v>
      </c>
      <c r="C34" s="118" t="s">
        <v>235</v>
      </c>
    </row>
    <row r="35" spans="1:3" ht="27.75" hidden="1">
      <c r="A35" s="136" t="s">
        <v>237</v>
      </c>
      <c r="B35" s="137"/>
      <c r="C35" s="118" t="s">
        <v>235</v>
      </c>
    </row>
    <row r="36" spans="1:3" ht="13.5">
      <c r="A36" s="136" t="s">
        <v>236</v>
      </c>
      <c r="B36" s="137">
        <v>90.89231936357868</v>
      </c>
      <c r="C36" s="118" t="s">
        <v>235</v>
      </c>
    </row>
    <row r="37" spans="1:3" ht="13.5">
      <c r="A37" s="136" t="s">
        <v>258</v>
      </c>
      <c r="B37" s="137">
        <v>7.007571107396089</v>
      </c>
      <c r="C37" s="118" t="s">
        <v>235</v>
      </c>
    </row>
    <row r="38" spans="1:3" ht="13.5">
      <c r="A38" s="136" t="s">
        <v>259</v>
      </c>
      <c r="B38" s="137">
        <v>456.0073845621719</v>
      </c>
      <c r="C38" s="118" t="s">
        <v>235</v>
      </c>
    </row>
    <row r="39" spans="1:3" ht="13.5" hidden="1">
      <c r="A39" s="136"/>
      <c r="B39" s="137"/>
      <c r="C39" s="118" t="s">
        <v>235</v>
      </c>
    </row>
    <row r="40" spans="1:3" ht="13.5" hidden="1">
      <c r="A40" s="136"/>
      <c r="B40" s="137"/>
      <c r="C40" s="118" t="s">
        <v>235</v>
      </c>
    </row>
    <row r="41" spans="1:3" ht="13.5" hidden="1">
      <c r="A41" s="136"/>
      <c r="B41" s="137"/>
      <c r="C41" s="118" t="s">
        <v>235</v>
      </c>
    </row>
    <row r="42" spans="1:3" ht="13.5" hidden="1">
      <c r="A42" s="136"/>
      <c r="B42" s="137"/>
      <c r="C42" s="118" t="s">
        <v>235</v>
      </c>
    </row>
    <row r="43" spans="1:3" ht="13.5" hidden="1">
      <c r="A43" s="136"/>
      <c r="B43" s="137"/>
      <c r="C43" s="118" t="s">
        <v>235</v>
      </c>
    </row>
    <row r="44" spans="1:3" ht="13.5">
      <c r="A44" s="120" t="s">
        <v>238</v>
      </c>
      <c r="B44" s="116">
        <f>SUM(B45:B61)</f>
        <v>944.5793642704785</v>
      </c>
      <c r="C44" s="118"/>
    </row>
    <row r="45" spans="1:3" ht="27.75">
      <c r="A45" s="136" t="s">
        <v>237</v>
      </c>
      <c r="B45" s="137">
        <v>494.6520781691357</v>
      </c>
      <c r="C45" s="118" t="s">
        <v>235</v>
      </c>
    </row>
    <row r="46" spans="1:3" ht="13.5">
      <c r="A46" s="136" t="s">
        <v>260</v>
      </c>
      <c r="B46" s="137">
        <v>191.00783893468602</v>
      </c>
      <c r="C46" s="118" t="s">
        <v>235</v>
      </c>
    </row>
    <row r="47" spans="1:3" ht="27.75">
      <c r="A47" s="136" t="s">
        <v>261</v>
      </c>
      <c r="B47" s="137">
        <v>12.1086706635153</v>
      </c>
      <c r="C47" s="118" t="s">
        <v>235</v>
      </c>
    </row>
    <row r="48" spans="1:3" ht="13.5">
      <c r="A48" s="136" t="s">
        <v>262</v>
      </c>
      <c r="B48" s="137">
        <v>15.40635118464287</v>
      </c>
      <c r="C48" s="118" t="s">
        <v>235</v>
      </c>
    </row>
    <row r="49" spans="1:3" ht="27.75">
      <c r="A49" s="136" t="s">
        <v>263</v>
      </c>
      <c r="B49" s="137">
        <v>7.883517495820599</v>
      </c>
      <c r="C49" s="118" t="s">
        <v>235</v>
      </c>
    </row>
    <row r="50" spans="1:3" ht="27.75">
      <c r="A50" s="136" t="s">
        <v>264</v>
      </c>
      <c r="B50" s="137">
        <v>19.013189254626152</v>
      </c>
      <c r="C50" s="118" t="s">
        <v>235</v>
      </c>
    </row>
    <row r="51" spans="1:3" ht="27.75">
      <c r="A51" s="136" t="s">
        <v>265</v>
      </c>
      <c r="B51" s="137">
        <v>6.9560448492534706</v>
      </c>
      <c r="C51" s="118" t="s">
        <v>235</v>
      </c>
    </row>
    <row r="52" spans="1:3" ht="13.5">
      <c r="A52" s="136" t="s">
        <v>266</v>
      </c>
      <c r="B52" s="137">
        <v>12.314775696085773</v>
      </c>
      <c r="C52" s="118" t="s">
        <v>235</v>
      </c>
    </row>
    <row r="53" spans="1:3" ht="27.75">
      <c r="A53" s="136" t="s">
        <v>267</v>
      </c>
      <c r="B53" s="137">
        <v>5.873993428258486</v>
      </c>
      <c r="C53" s="118" t="s">
        <v>235</v>
      </c>
    </row>
    <row r="54" spans="1:3" ht="13.5">
      <c r="A54" s="136" t="s">
        <v>268</v>
      </c>
      <c r="B54" s="137">
        <v>6.389256009684669</v>
      </c>
      <c r="C54" s="118" t="s">
        <v>235</v>
      </c>
    </row>
    <row r="55" spans="1:3" ht="13.5">
      <c r="A55" s="136" t="s">
        <v>269</v>
      </c>
      <c r="B55" s="137">
        <v>6.698413558540379</v>
      </c>
      <c r="C55" s="118" t="s">
        <v>235</v>
      </c>
    </row>
    <row r="56" spans="1:3" ht="13.5">
      <c r="A56" s="136" t="s">
        <v>270</v>
      </c>
      <c r="B56" s="137">
        <v>11.387303049518644</v>
      </c>
      <c r="C56" s="118" t="s">
        <v>235</v>
      </c>
    </row>
    <row r="57" spans="1:3" ht="13.5">
      <c r="A57" s="136" t="s">
        <v>271</v>
      </c>
      <c r="B57" s="137">
        <v>15.45787744278549</v>
      </c>
      <c r="C57" s="118" t="s">
        <v>235</v>
      </c>
    </row>
    <row r="58" spans="1:3" ht="13.5">
      <c r="A58" s="136" t="s">
        <v>272</v>
      </c>
      <c r="B58" s="137">
        <v>100.2700983455352</v>
      </c>
      <c r="C58" s="118" t="s">
        <v>235</v>
      </c>
    </row>
    <row r="59" spans="1:3" ht="13.5">
      <c r="A59" s="136" t="s">
        <v>273</v>
      </c>
      <c r="B59" s="137">
        <v>21.280344612901356</v>
      </c>
      <c r="C59" s="118" t="s">
        <v>235</v>
      </c>
    </row>
    <row r="60" spans="1:3" ht="13.5">
      <c r="A60" s="136" t="s">
        <v>274</v>
      </c>
      <c r="B60" s="137">
        <v>8.862516400530348</v>
      </c>
      <c r="C60" s="118" t="s">
        <v>235</v>
      </c>
    </row>
    <row r="61" spans="1:3" ht="13.5">
      <c r="A61" s="136" t="s">
        <v>275</v>
      </c>
      <c r="B61" s="137">
        <v>9.017095174958202</v>
      </c>
      <c r="C61" s="118" t="s">
        <v>235</v>
      </c>
    </row>
    <row r="63" spans="1:3" ht="46.5" customHeight="1">
      <c r="A63" s="270" t="s">
        <v>207</v>
      </c>
      <c r="B63" s="270"/>
      <c r="C63" s="270"/>
    </row>
    <row r="64" spans="1:3" ht="35.25" customHeight="1">
      <c r="A64" s="270" t="s">
        <v>142</v>
      </c>
      <c r="B64" s="270"/>
      <c r="C64" s="270"/>
    </row>
    <row r="65" spans="1:3" ht="13.5">
      <c r="A65" s="270" t="s">
        <v>143</v>
      </c>
      <c r="B65" s="270"/>
      <c r="C65" s="270"/>
    </row>
    <row r="67" spans="1:3" ht="13.5">
      <c r="A67" s="283"/>
      <c r="B67" s="283"/>
      <c r="C67" s="283"/>
    </row>
  </sheetData>
  <sheetProtection/>
  <mergeCells count="14">
    <mergeCell ref="A2:A3"/>
    <mergeCell ref="B2:C3"/>
    <mergeCell ref="A8:C8"/>
    <mergeCell ref="B7:C7"/>
    <mergeCell ref="A67:C67"/>
    <mergeCell ref="B10:C10"/>
    <mergeCell ref="B11:C11"/>
    <mergeCell ref="A65:C65"/>
    <mergeCell ref="B12:C12"/>
    <mergeCell ref="A13:C13"/>
    <mergeCell ref="A63:C63"/>
    <mergeCell ref="A64:C64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A22" sqref="A21:A22"/>
    </sheetView>
  </sheetViews>
  <sheetFormatPr defaultColWidth="8.8515625" defaultRowHeight="15"/>
  <cols>
    <col min="1" max="1" width="50.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">
      <c r="A1" s="297" t="s">
        <v>201</v>
      </c>
      <c r="B1" s="297"/>
      <c r="C1" s="297"/>
      <c r="D1" s="297"/>
    </row>
    <row r="2" spans="1:2" ht="15.75" thickBot="1">
      <c r="A2" s="57"/>
      <c r="B2" s="57"/>
    </row>
    <row r="3" spans="1:5" ht="15" thickBot="1">
      <c r="A3" s="25" t="s">
        <v>0</v>
      </c>
      <c r="B3" s="292"/>
      <c r="C3" s="293"/>
      <c r="D3" s="294"/>
      <c r="E3" s="32"/>
    </row>
    <row r="4" spans="1:5" ht="15" thickBot="1">
      <c r="A4" s="24" t="s">
        <v>32</v>
      </c>
      <c r="B4" s="292"/>
      <c r="C4" s="293"/>
      <c r="D4" s="294"/>
      <c r="E4" s="32"/>
    </row>
    <row r="5" spans="1:5" ht="15" thickBot="1">
      <c r="A5" s="24" t="s">
        <v>33</v>
      </c>
      <c r="B5" s="292"/>
      <c r="C5" s="293"/>
      <c r="D5" s="294"/>
      <c r="E5" s="32"/>
    </row>
    <row r="6" spans="1:5" ht="15" thickBot="1">
      <c r="A6" s="24" t="s">
        <v>92</v>
      </c>
      <c r="B6" s="292"/>
      <c r="C6" s="293"/>
      <c r="D6" s="294"/>
      <c r="E6" s="32"/>
    </row>
    <row r="7" s="3" customFormat="1" ht="15" thickBot="1"/>
    <row r="8" spans="1:4" ht="27" customHeight="1" thickBot="1">
      <c r="A8" s="298" t="s">
        <v>204</v>
      </c>
      <c r="B8" s="302" t="s">
        <v>208</v>
      </c>
      <c r="C8" s="302" t="s">
        <v>108</v>
      </c>
      <c r="D8" s="304" t="s">
        <v>214</v>
      </c>
    </row>
    <row r="9" spans="1:4" ht="12" customHeight="1" thickBot="1">
      <c r="A9" s="298"/>
      <c r="B9" s="303"/>
      <c r="C9" s="303"/>
      <c r="D9" s="305"/>
    </row>
    <row r="10" spans="1:4" ht="15" thickBot="1">
      <c r="A10" s="299" t="s">
        <v>205</v>
      </c>
      <c r="B10" s="300"/>
      <c r="C10" s="300"/>
      <c r="D10" s="301"/>
    </row>
    <row r="11" spans="1:4" ht="13.5">
      <c r="A11" s="72" t="s">
        <v>215</v>
      </c>
      <c r="B11" s="69"/>
      <c r="C11" s="67"/>
      <c r="D11" s="68"/>
    </row>
    <row r="12" spans="1:4" ht="13.5">
      <c r="A12" s="73" t="s">
        <v>72</v>
      </c>
      <c r="B12" s="70"/>
      <c r="C12" s="61"/>
      <c r="D12" s="58"/>
    </row>
    <row r="13" spans="1:4" ht="24.75">
      <c r="A13" s="73" t="s">
        <v>73</v>
      </c>
      <c r="B13" s="70"/>
      <c r="C13" s="60"/>
      <c r="D13" s="58"/>
    </row>
    <row r="14" spans="1:4" ht="13.5">
      <c r="A14" s="74" t="s">
        <v>74</v>
      </c>
      <c r="B14" s="70"/>
      <c r="C14" s="60"/>
      <c r="D14" s="58"/>
    </row>
    <row r="15" spans="1:4" ht="13.5">
      <c r="A15" s="74" t="s">
        <v>75</v>
      </c>
      <c r="B15" s="70"/>
      <c r="C15" s="62"/>
      <c r="D15" s="58"/>
    </row>
    <row r="16" spans="1:4" ht="24.75">
      <c r="A16" s="73" t="s">
        <v>78</v>
      </c>
      <c r="B16" s="70"/>
      <c r="C16" s="63"/>
      <c r="D16" s="58"/>
    </row>
    <row r="17" spans="1:4" ht="13.5">
      <c r="A17" s="75" t="s">
        <v>76</v>
      </c>
      <c r="B17" s="70"/>
      <c r="C17" s="60"/>
      <c r="D17" s="58"/>
    </row>
    <row r="18" spans="1:4" ht="16.5" customHeight="1">
      <c r="A18" s="75" t="s">
        <v>77</v>
      </c>
      <c r="B18" s="70"/>
      <c r="C18" s="64"/>
      <c r="D18" s="58"/>
    </row>
    <row r="19" spans="1:4" ht="13.5">
      <c r="A19" s="73" t="s">
        <v>79</v>
      </c>
      <c r="B19" s="70"/>
      <c r="C19" s="61"/>
      <c r="D19" s="58"/>
    </row>
    <row r="20" spans="1:4" ht="24.75">
      <c r="A20" s="73" t="s">
        <v>80</v>
      </c>
      <c r="B20" s="70"/>
      <c r="C20" s="65"/>
      <c r="D20" s="58"/>
    </row>
    <row r="21" spans="1:4" ht="24.75">
      <c r="A21" s="73" t="s">
        <v>212</v>
      </c>
      <c r="B21" s="70"/>
      <c r="C21" s="65"/>
      <c r="D21" s="58"/>
    </row>
    <row r="22" spans="1:4" ht="13.5">
      <c r="A22" s="73" t="s">
        <v>219</v>
      </c>
      <c r="B22" s="70"/>
      <c r="C22" s="65"/>
      <c r="D22" s="58"/>
    </row>
    <row r="23" spans="1:4" ht="13.5">
      <c r="A23" s="73" t="s">
        <v>209</v>
      </c>
      <c r="B23" s="70"/>
      <c r="C23" s="65"/>
      <c r="D23" s="58"/>
    </row>
    <row r="24" spans="1:4" ht="13.5">
      <c r="A24" s="73" t="s">
        <v>210</v>
      </c>
      <c r="B24" s="70"/>
      <c r="C24" s="65"/>
      <c r="D24" s="58"/>
    </row>
    <row r="25" spans="1:4" ht="13.5">
      <c r="A25" s="73" t="s">
        <v>213</v>
      </c>
      <c r="B25" s="70"/>
      <c r="C25" s="65"/>
      <c r="D25" s="58"/>
    </row>
    <row r="26" spans="1:4" ht="13.5">
      <c r="A26" s="73" t="s">
        <v>211</v>
      </c>
      <c r="B26" s="70"/>
      <c r="C26" s="65"/>
      <c r="D26" s="58"/>
    </row>
    <row r="27" spans="1:4" ht="13.5">
      <c r="A27" s="73" t="s">
        <v>217</v>
      </c>
      <c r="B27" s="70"/>
      <c r="C27" s="65"/>
      <c r="D27" s="58"/>
    </row>
    <row r="28" spans="1:4" ht="25.5" thickBot="1">
      <c r="A28" s="76" t="s">
        <v>216</v>
      </c>
      <c r="B28" s="71"/>
      <c r="C28" s="66"/>
      <c r="D28" s="59"/>
    </row>
    <row r="29" spans="1:4" ht="114.75" customHeight="1">
      <c r="A29" s="295" t="s">
        <v>206</v>
      </c>
      <c r="B29" s="295"/>
      <c r="C29" s="296"/>
      <c r="D29" s="296"/>
    </row>
    <row r="30" spans="1:4" ht="37.5" customHeight="1">
      <c r="A30" s="295"/>
      <c r="B30" s="295"/>
      <c r="C30" s="295"/>
      <c r="D30" s="295"/>
    </row>
  </sheetData>
  <sheetProtection/>
  <mergeCells count="12">
    <mergeCell ref="B5:D5"/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  <mergeCell ref="B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John Doe</cp:lastModifiedBy>
  <cp:lastPrinted>2010-04-26T11:37:51Z</cp:lastPrinted>
  <dcterms:created xsi:type="dcterms:W3CDTF">2010-02-15T13:42:22Z</dcterms:created>
  <dcterms:modified xsi:type="dcterms:W3CDTF">2013-04-11T09:11:39Z</dcterms:modified>
  <cp:category/>
  <cp:version/>
  <cp:contentType/>
  <cp:contentStatus/>
</cp:coreProperties>
</file>