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Default Extension="docx" ContentType="application/vnd.openxmlformats-officedocument.wordprocessingml.documen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480" yWindow="75" windowWidth="15600" windowHeight="9240" tabRatio="942" firstSheet="4" activeTab="12"/>
  </bookViews>
  <sheets>
    <sheet name="TSheet" sheetId="1" state="veryHidden" r:id="rId1"/>
    <sheet name="RSheet" sheetId="2" state="veryHidden" r:id="rId2"/>
    <sheet name="SheetOrgReestr" sheetId="3" state="veryHidden" r:id="rId3"/>
    <sheet name="OrgReestrTemp" sheetId="4" state="veryHidden" r:id="rId4"/>
    <sheet name="Инструкция" sheetId="5" r:id="rId5"/>
    <sheet name="Титульный" sheetId="6" r:id="rId6"/>
    <sheet name="Ф-3.1" sheetId="7" r:id="rId7"/>
    <sheet name="Ф-3.2" sheetId="8" r:id="rId8"/>
    <sheet name="Ф-3.3" sheetId="9" r:id="rId9"/>
    <sheet name="Ф-3.4" sheetId="10" r:id="rId10"/>
    <sheet name="Ф-3.9" sheetId="11" r:id="rId11"/>
    <sheet name="Ф-3.10" sheetId="12" r:id="rId12"/>
    <sheet name="Ссылки на публикации" sheetId="13" r:id="rId13"/>
    <sheet name="Проверка" sheetId="14" r:id="rId14"/>
  </sheets>
  <definedNames>
    <definedName name="_xlfn.IFERROR" hidden="1">#NAME?</definedName>
    <definedName name="B_FIO">'Титульный'!$F$36</definedName>
    <definedName name="B_POST">'Титульный'!$F$37</definedName>
    <definedName name="CHECK_RNG">'Проверка'!$E$12:$G$13</definedName>
    <definedName name="ChTitArr">'TSheet'!$B$16:$B$37</definedName>
    <definedName name="COMPANY">'Титульный'!$F$14</definedName>
    <definedName name="EXE_EMAIL">'Титульный'!$F$43</definedName>
    <definedName name="EXE_FIO">'Титульный'!$F$40</definedName>
    <definedName name="EXE_PHONE">'Титульный'!$F$42</definedName>
    <definedName name="EXE_POST">'Титульный'!$F$41</definedName>
    <definedName name="FORMCODE">'TSheet'!$C$2</definedName>
    <definedName name="FORMID">'TSheet'!$C$1</definedName>
    <definedName name="FORMNAME">'TSheet'!$C$3</definedName>
    <definedName name="ID">'Титульный'!$A$1</definedName>
    <definedName name="INN">'Титульный'!$F$15</definedName>
    <definedName name="KIND_ACTIVITY">'Титульный'!$F$20</definedName>
    <definedName name="KPP">'Титульный'!$F$16</definedName>
    <definedName name="LIST_ORG_REESTR">'SheetOrgReestr'!$A$2:$E$43</definedName>
    <definedName name="Mth_Count_0">'TSheet'!$J$3</definedName>
    <definedName name="NET_TARIFA">'TSheet'!$A$60:$J$60</definedName>
    <definedName name="OR_REFRESH_DATE" localSheetId="5">'Титульный'!$F$12</definedName>
    <definedName name="ORG_REESTR_TEMP_LIST">'OrgReestrTemp'!$A$2:$E$23</definedName>
    <definedName name="PAddress">'Титульный'!$F$33</definedName>
    <definedName name="Paper">'TSheet'!$M$2</definedName>
    <definedName name="PCOMPANY" localSheetId="0">'TSheet'!$C$6</definedName>
    <definedName name="Period_name_0">'TSheet'!$G$3</definedName>
    <definedName name="PF">'Титульный'!$F$18</definedName>
    <definedName name="PLANFACT">'TSheet'!$G$2:$G$3</definedName>
    <definedName name="PPERIOD" localSheetId="0">'TSheet'!$C$7</definedName>
    <definedName name="PPERIOD2">'TSheet'!$C$8</definedName>
    <definedName name="PPF" localSheetId="0">'TSheet'!$C$9</definedName>
    <definedName name="PSPHERE" localSheetId="0">'TSheet'!$C$5</definedName>
    <definedName name="PUBL">'TSheet'!$L$2:$L$3</definedName>
    <definedName name="SCOPE_LOAD_5" localSheetId="6">'Ф-3.1'!$E$11:$J$20</definedName>
    <definedName name="SCOPE_LOAD_5" localSheetId="8">'Ф-3.3'!$E$11:$H$19</definedName>
    <definedName name="SCOPE_LOAD_5">'Ф-3.4'!$E$12:$H$18</definedName>
    <definedName name="ShChkRng">'TSheet'!$I$2:$I$15</definedName>
    <definedName name="T_PUBL">'Титульный'!$F$26</definedName>
    <definedName name="T_RNG_1">'Титульный'!$F$27</definedName>
    <definedName name="T_RNG_2">'Титульный'!$F$28</definedName>
    <definedName name="T_RNG_3">'Титульный'!$F$29</definedName>
    <definedName name="TARIF">'TSheet'!$V$2:$V$3</definedName>
    <definedName name="UAddress">'Титульный'!$F$32</definedName>
    <definedName name="VERSION">'TSheet'!$C$4</definedName>
    <definedName name="YEAR_PERIOD">'Титульный'!$F$23</definedName>
    <definedName name="Вид_деят">'TSheet'!$K$2:$K$3</definedName>
    <definedName name="Год" localSheetId="5">'TSheet'!$E$2:$E$10</definedName>
    <definedName name="Квартал">'TSheet'!$O$2:$O$5</definedName>
    <definedName name="Месяц">'TSheet'!$F$2:$F$13</definedName>
    <definedName name="_xlnm.Print_Area" localSheetId="4">'Инструкция'!$D$4:$H$33</definedName>
    <definedName name="_xlnm.Print_Area" localSheetId="12">'Ссылки на публикации'!$D$4:$J$26</definedName>
    <definedName name="_xlnm.Print_Area" localSheetId="5">'Титульный'!$D$4:$H$44</definedName>
    <definedName name="_xlnm.Print_Area" localSheetId="6">'Ф-3.1'!$D$4:$K$33</definedName>
    <definedName name="_xlnm.Print_Area" localSheetId="11">'Ф-3.10'!$D$4:$H$17</definedName>
    <definedName name="_xlnm.Print_Area" localSheetId="7">'Ф-3.2'!$D$4:$I$26</definedName>
    <definedName name="_xlnm.Print_Area" localSheetId="8">'Ф-3.3'!$D$4:$I$23</definedName>
    <definedName name="_xlnm.Print_Area" localSheetId="9">'Ф-3.4'!$D$4:$I$22</definedName>
    <definedName name="_xlnm.Print_Area" localSheetId="10">'Ф-3.9'!$D$4:$G$15</definedName>
  </definedNames>
  <calcPr fullCalcOnLoad="1" iterate="1" iterateCount="100" iterateDelta="0.001"/>
</workbook>
</file>

<file path=xl/comments10.xml><?xml version="1.0" encoding="utf-8"?>
<comments xmlns="http://schemas.openxmlformats.org/spreadsheetml/2006/main">
  <authors>
    <author>aguart</author>
  </authors>
  <commentList>
    <comment ref="G13" authorId="0">
      <text>
        <r>
          <rPr>
            <b/>
            <sz val="8"/>
            <rFont val="Tahoma"/>
            <family val="2"/>
          </rPr>
          <t>Дата решения об утверждении тарифа на подключение к централизованной системе горячего водоснабжения.</t>
        </r>
      </text>
    </comment>
    <comment ref="G14" authorId="0">
      <text>
        <r>
          <rPr>
            <b/>
            <sz val="8"/>
            <rFont val="Tahoma"/>
            <family val="2"/>
          </rPr>
          <t>Номер решения об утверждении тарифа на подключение к централизованной системе горячего водоснабжения.</t>
        </r>
      </text>
    </comment>
  </commentList>
</comments>
</file>

<file path=xl/comments7.xml><?xml version="1.0" encoding="utf-8"?>
<comments xmlns="http://schemas.openxmlformats.org/spreadsheetml/2006/main">
  <authors>
    <author>aguart</author>
  </authors>
  <commentList>
    <comment ref="G13" authorId="0">
      <text>
        <r>
          <rPr>
            <b/>
            <sz val="8"/>
            <rFont val="Tahoma"/>
            <family val="2"/>
          </rPr>
          <t xml:space="preserve">Основной государственный регистрационный номер.
</t>
        </r>
      </text>
    </comment>
    <comment ref="G14" authorId="0">
      <text>
        <r>
          <rPr>
            <b/>
            <sz val="8"/>
            <rFont val="Tahoma"/>
            <family val="2"/>
          </rPr>
          <t>Дата присвоения основного государственного регистрационного номера.</t>
        </r>
      </text>
    </comment>
    <comment ref="G15" authorId="0">
      <text>
        <r>
          <rPr>
            <b/>
            <sz val="8"/>
            <rFont val="Tahoma"/>
            <family val="2"/>
          </rPr>
          <t>Наименование органа, принявшего решение о регистрации, в соответствии со свидетельством о государственной регистрации в качестве юридического лица.</t>
        </r>
      </text>
    </comment>
  </commentList>
</comments>
</file>

<file path=xl/comments8.xml><?xml version="1.0" encoding="utf-8"?>
<comments xmlns="http://schemas.openxmlformats.org/spreadsheetml/2006/main">
  <authors>
    <author>aguart</author>
  </authors>
  <commentList>
    <comment ref="G14" authorId="0">
      <text>
        <r>
          <rPr>
            <b/>
            <sz val="8"/>
            <rFont val="Tahoma"/>
            <family val="2"/>
          </rPr>
          <t>Дата решения об утверждении тарифа на подключение к централизованной системе водоотведения.</t>
        </r>
      </text>
    </comment>
    <comment ref="G15" authorId="0">
      <text>
        <r>
          <rPr>
            <b/>
            <sz val="8"/>
            <rFont val="Tahoma"/>
            <family val="2"/>
          </rPr>
          <t>Номер решения об утверждении тарифа на подключение к централизованной системе водоотведения.</t>
        </r>
      </text>
    </comment>
  </commentList>
</comments>
</file>

<file path=xl/comments9.xml><?xml version="1.0" encoding="utf-8"?>
<comments xmlns="http://schemas.openxmlformats.org/spreadsheetml/2006/main">
  <authors>
    <author>aguart</author>
  </authors>
  <commentList>
    <comment ref="G11" authorId="0">
      <text>
        <r>
          <rPr>
            <b/>
            <sz val="8"/>
            <rFont val="Tahoma"/>
            <family val="2"/>
          </rPr>
          <t>Дата решения об утверждении тарифа на подключение к централизованной системе горячего водоснабжения.</t>
        </r>
      </text>
    </comment>
    <comment ref="G12" authorId="0">
      <text>
        <r>
          <rPr>
            <b/>
            <sz val="8"/>
            <rFont val="Tahoma"/>
            <family val="2"/>
          </rPr>
          <t>Номер решения об утверждении тарифа на подключение к централизованной системе горячего водоснабжения.</t>
        </r>
      </text>
    </comment>
  </commentList>
</comments>
</file>

<file path=xl/sharedStrings.xml><?xml version="1.0" encoding="utf-8"?>
<sst xmlns="http://schemas.openxmlformats.org/spreadsheetml/2006/main" count="596" uniqueCount="422">
  <si>
    <t>FORMCODE</t>
  </si>
  <si>
    <t>VERSION</t>
  </si>
  <si>
    <t>ЛИСТ</t>
  </si>
  <si>
    <t>Наименование организации</t>
  </si>
  <si>
    <t>ИНН</t>
  </si>
  <si>
    <t>КПП</t>
  </si>
  <si>
    <t>Год</t>
  </si>
  <si>
    <t>Адрес организации</t>
  </si>
  <si>
    <t>Юридический адрес:</t>
  </si>
  <si>
    <t>Почтовый адрес:</t>
  </si>
  <si>
    <t>Должностное лицо, ответственное за составление формы</t>
  </si>
  <si>
    <t>Фамилия, имя, отчество:</t>
  </si>
  <si>
    <t>Должность:</t>
  </si>
  <si>
    <t>Контактный телефон:</t>
  </si>
  <si>
    <t>e-mail:</t>
  </si>
  <si>
    <t>ОРГАНИЗАЦИЯ</t>
  </si>
  <si>
    <t>ВИД ДЕЯТЕЛЬНОСТИ</t>
  </si>
  <si>
    <t>ID</t>
  </si>
  <si>
    <t>Руководитель организации</t>
  </si>
  <si>
    <t>SPHERE</t>
  </si>
  <si>
    <t>Проверка</t>
  </si>
  <si>
    <t>Результаты проверки</t>
  </si>
  <si>
    <t>Адрес</t>
  </si>
  <si>
    <t>Описание ошибки</t>
  </si>
  <si>
    <t>Статус</t>
  </si>
  <si>
    <t>Тип отчетности</t>
  </si>
  <si>
    <t>FORMNAME</t>
  </si>
  <si>
    <t>COMPANY</t>
  </si>
  <si>
    <t>PERIOD</t>
  </si>
  <si>
    <t>PF</t>
  </si>
  <si>
    <t>PERIOD2</t>
  </si>
  <si>
    <t>ОАО "Морской порт Санкт-Петербург"</t>
  </si>
  <si>
    <t>7805025346</t>
  </si>
  <si>
    <t>783450001</t>
  </si>
  <si>
    <t>781101001</t>
  </si>
  <si>
    <t>ОАО "Особые Экономические Зоны"</t>
  </si>
  <si>
    <t>7703591134</t>
  </si>
  <si>
    <t>781943001</t>
  </si>
  <si>
    <t>ОАО "Пролетарский завод"</t>
  </si>
  <si>
    <t>7811039386</t>
  </si>
  <si>
    <t>997850001</t>
  </si>
  <si>
    <t>780201001</t>
  </si>
  <si>
    <t>781001001</t>
  </si>
  <si>
    <t>780501001</t>
  </si>
  <si>
    <t>ООО "Воздушные ворота северной столицы"</t>
  </si>
  <si>
    <t>7703590927</t>
  </si>
  <si>
    <t>782001001</t>
  </si>
  <si>
    <t>781301001</t>
  </si>
  <si>
    <t>ООО "Фирма "РОСС"</t>
  </si>
  <si>
    <t>7813114617</t>
  </si>
  <si>
    <t>780401001</t>
  </si>
  <si>
    <t>ЗАО "АТЭК"</t>
  </si>
  <si>
    <t>7826135558</t>
  </si>
  <si>
    <t>ЗАО "КировТЭК"</t>
  </si>
  <si>
    <t>ЗАО "Энергетический Альянс"</t>
  </si>
  <si>
    <t>ОАО "Аэропорт "Пулково"</t>
  </si>
  <si>
    <t>ОАО "Водтрансприбор"</t>
  </si>
  <si>
    <t>ОАО "ЛОМО"</t>
  </si>
  <si>
    <t>ООО "Эксплуатационная компания "Арго-Сервис"</t>
  </si>
  <si>
    <t>ИНСТРУКЦИЯ ПО ЗАПОЛНЕНИЮ ШАБЛОНА</t>
  </si>
  <si>
    <t>FORMID</t>
  </si>
  <si>
    <t>ГУП "Водоканал Санкт-Петербурга"</t>
  </si>
  <si>
    <t>7830000426</t>
  </si>
  <si>
    <t>7810091320</t>
  </si>
  <si>
    <t>7814010307</t>
  </si>
  <si>
    <t>7811375691</t>
  </si>
  <si>
    <t>7805060502</t>
  </si>
  <si>
    <t>784301001</t>
  </si>
  <si>
    <t>7843300280</t>
  </si>
  <si>
    <t>781601001</t>
  </si>
  <si>
    <t>7804002321</t>
  </si>
  <si>
    <t>781701001</t>
  </si>
  <si>
    <t>Услуги по передаче электрической энергии, Услуги по передаче тепловой энергии, Производство тепловой энергии</t>
  </si>
  <si>
    <t>7708503727</t>
  </si>
  <si>
    <t>Услуги по передаче электрической энергии</t>
  </si>
  <si>
    <t>ЗАО "Колпинская сетевая компания"</t>
  </si>
  <si>
    <t>ЗАО "Царскосельская энергетическая компания"</t>
  </si>
  <si>
    <t>ОАО "Оборонэнерго" филиал "Северо-Западный"</t>
  </si>
  <si>
    <t>ОАО "Оборонэнергосбыт" филиал "Северо-Западный"</t>
  </si>
  <si>
    <t>Сбыт электрической энергии (мощности)</t>
  </si>
  <si>
    <t>ОАО "Объединенная энергетическая компания"</t>
  </si>
  <si>
    <t>ОАО "Петербургская сбытовая компания"</t>
  </si>
  <si>
    <t>ОАО "Петродворцовая электросеть"</t>
  </si>
  <si>
    <t>ОАО "РЖД" (Октябрьская дирекция по энергообеспечению – СП "Трансэнерго" - филиала ОАО "РЖД")</t>
  </si>
  <si>
    <t>ОАО "Санкт-Петербургские электрические сети"</t>
  </si>
  <si>
    <t>ООО "Ижорская энергетическая компания"</t>
  </si>
  <si>
    <t>ООО "Производственное объединение "Пекар"</t>
  </si>
  <si>
    <t>ООО "Сетевое предприятие "Росэнерго"</t>
  </si>
  <si>
    <t>ООО "Славянская энергосетевая компания"</t>
  </si>
  <si>
    <t>СПб ГУП "Ленсвет"</t>
  </si>
  <si>
    <t>СПб ГУП "Петербургский метрополитен"</t>
  </si>
  <si>
    <t>ЗАО "Лентеплоснаб"</t>
  </si>
  <si>
    <t>ООО "Энергосбытовая компания "ЭНЕРГОСБЕРЕЖЕНИЕ"</t>
  </si>
  <si>
    <t>Месяц</t>
  </si>
  <si>
    <t>Январь</t>
  </si>
  <si>
    <t>Февраль</t>
  </si>
  <si>
    <t>Март</t>
  </si>
  <si>
    <t>Апрель</t>
  </si>
  <si>
    <t>Май</t>
  </si>
  <si>
    <t>Июнь</t>
  </si>
  <si>
    <t>Июль</t>
  </si>
  <si>
    <t>Август</t>
  </si>
  <si>
    <t>Сентябрь</t>
  </si>
  <si>
    <t>Октябрь</t>
  </si>
  <si>
    <t>Ноябрь</t>
  </si>
  <si>
    <t>Декабрь</t>
  </si>
  <si>
    <t>ЗАО "Энергосбытовая компания Кировского завода"</t>
  </si>
  <si>
    <t>785050001</t>
  </si>
  <si>
    <t>План</t>
  </si>
  <si>
    <t>Факт</t>
  </si>
  <si>
    <t>7817309180</t>
  </si>
  <si>
    <t>7820015416</t>
  </si>
  <si>
    <t>7704726225</t>
  </si>
  <si>
    <t>784143001</t>
  </si>
  <si>
    <t>7704731218</t>
  </si>
  <si>
    <t>780543001</t>
  </si>
  <si>
    <t>7810258843</t>
  </si>
  <si>
    <t>7841322249</t>
  </si>
  <si>
    <t>7819001031</t>
  </si>
  <si>
    <t>783845004</t>
  </si>
  <si>
    <t>7826074344</t>
  </si>
  <si>
    <t>7817302964</t>
  </si>
  <si>
    <t>7801374265</t>
  </si>
  <si>
    <t>7802456200</t>
  </si>
  <si>
    <t>7838359464</t>
  </si>
  <si>
    <t>7830000137</t>
  </si>
  <si>
    <t>783801001</t>
  </si>
  <si>
    <t>7830000970</t>
  </si>
  <si>
    <t>7816127357</t>
  </si>
  <si>
    <t>1003100252</t>
  </si>
  <si>
    <t>100301001</t>
  </si>
  <si>
    <t>7805465749</t>
  </si>
  <si>
    <t>Услуги по передаче тепловой энергии, Услуги по передаче электрической энергии, Производство тепловой энергии</t>
  </si>
  <si>
    <t>ОАО «Московское городское энергосбытовое предприятие»</t>
  </si>
  <si>
    <t>7743628060</t>
  </si>
  <si>
    <t>774301001</t>
  </si>
  <si>
    <t>ОАО "Пивоваренная компания "Балтика"</t>
  </si>
  <si>
    <t>7830001405</t>
  </si>
  <si>
    <t>Услуги по передаче электрической энергии, Услуги по очистке сточных вод, Услуги по водоотведению, Услуги по холодному водоснабжению, Услуги по передаче тепловой энергии, Производство тепловой энергии</t>
  </si>
  <si>
    <t>Производство тепловой энергии, Услуги по передаче электрической энергии, Услуги по передаче тепловой энергии</t>
  </si>
  <si>
    <t>ОАО "РЖД" (Октябрьская дирекция по тепловодоснабжению - СП Центральной дирекции по тепловодоснабжению - филиала ОАО "РЖД")</t>
  </si>
  <si>
    <t>780445015</t>
  </si>
  <si>
    <t>TSheet</t>
  </si>
  <si>
    <t>SheetOrgReestr</t>
  </si>
  <si>
    <t>RSheet</t>
  </si>
  <si>
    <t>OrgReestrTemp</t>
  </si>
  <si>
    <t>Инструкция</t>
  </si>
  <si>
    <t>Видимость</t>
  </si>
  <si>
    <t>Титульный</t>
  </si>
  <si>
    <t>ПФ</t>
  </si>
  <si>
    <t>INN</t>
  </si>
  <si>
    <t>KPP</t>
  </si>
  <si>
    <t>YEAR_PERIOD</t>
  </si>
  <si>
    <t>EXE_FIO</t>
  </si>
  <si>
    <t>EXE_POST</t>
  </si>
  <si>
    <t>EXE_EMAIL</t>
  </si>
  <si>
    <t>EXE_PHONE</t>
  </si>
  <si>
    <t>B_FIO</t>
  </si>
  <si>
    <t>B_POST</t>
  </si>
  <si>
    <t>Наименование</t>
  </si>
  <si>
    <t>Исполнитель. ФИО</t>
  </si>
  <si>
    <t>Исполнитель. Должность</t>
  </si>
  <si>
    <t>Исполнитель. E-mail</t>
  </si>
  <si>
    <t>Исполнитель. Номер телефона</t>
  </si>
  <si>
    <t>Руководитель.ФИО</t>
  </si>
  <si>
    <t>Руководитель.Должность</t>
  </si>
  <si>
    <t>Юридический адрес</t>
  </si>
  <si>
    <t>Почтовый адрес</t>
  </si>
  <si>
    <t>UAddress</t>
  </si>
  <si>
    <t>PAddress</t>
  </si>
  <si>
    <t>Лист</t>
  </si>
  <si>
    <t>Диапазон</t>
  </si>
  <si>
    <t>EndDataRow</t>
  </si>
  <si>
    <t>BeginDataRow</t>
  </si>
  <si>
    <t>Добавить</t>
  </si>
  <si>
    <t xml:space="preserve">*  </t>
  </si>
  <si>
    <t>1.</t>
  </si>
  <si>
    <t>2.</t>
  </si>
  <si>
    <t>3.</t>
  </si>
  <si>
    <t>4.</t>
  </si>
  <si>
    <t xml:space="preserve">Шаблон Санкт-Петербургского регионального сегмента ЕИАС ФСТ России </t>
  </si>
  <si>
    <t>Информация по форме раскрывается регулируемой организацией не позднее 30 календарных дней со дня принятия соответствующего решения об установлении цен (тарифов) на очередной расчетный период регулирования</t>
  </si>
  <si>
    <t>Комитет по тарифам Санкт-Петербурга</t>
  </si>
  <si>
    <t>Ссылки на публикации</t>
  </si>
  <si>
    <t>Наименование источника</t>
  </si>
  <si>
    <t>Дата размещения информации</t>
  </si>
  <si>
    <t>Номер печатного издания</t>
  </si>
  <si>
    <t>Дата печатного издания</t>
  </si>
  <si>
    <t>Адрес сайта в сети Интернет</t>
  </si>
  <si>
    <t>Признаки</t>
  </si>
  <si>
    <t>Публикация</t>
  </si>
  <si>
    <t>На официальном сайте организации</t>
  </si>
  <si>
    <t>На сайте регулирующего органа</t>
  </si>
  <si>
    <t>PUBL</t>
  </si>
  <si>
    <t>Размещение в сети Интернет:</t>
  </si>
  <si>
    <t>Реквизиты источника</t>
  </si>
  <si>
    <t>Добавить источник публикации</t>
  </si>
  <si>
    <t>F17</t>
  </si>
  <si>
    <t>G17</t>
  </si>
  <si>
    <t>H17</t>
  </si>
  <si>
    <t>Удалить</t>
  </si>
  <si>
    <t>Paper</t>
  </si>
  <si>
    <t>Сайт Комитета по тарифам Санкт-Петербурга</t>
  </si>
  <si>
    <t>http://www.tarifspb.ru</t>
  </si>
  <si>
    <t>Период в заголовке</t>
  </si>
  <si>
    <t>М</t>
  </si>
  <si>
    <t>Д</t>
  </si>
  <si>
    <t>Общая информация. Данные об установленном тарифе на год.</t>
  </si>
  <si>
    <t>VS_VO</t>
  </si>
  <si>
    <t>Вид регулируемой деятельности</t>
  </si>
  <si>
    <t>ЗАО "Агентство "Шушары"</t>
  </si>
  <si>
    <t>7820016970</t>
  </si>
  <si>
    <t>ЗАО "ВКХ "ВодКомХоз"</t>
  </si>
  <si>
    <t>7817319693</t>
  </si>
  <si>
    <t>ЗАО "ГСР Водоканал"</t>
  </si>
  <si>
    <t>7817309159</t>
  </si>
  <si>
    <t>Услуги по очистке сточных вод, Услуги по водоотведению, Услуги по холодному водоснабжению</t>
  </si>
  <si>
    <t>ОАО "Славянка"</t>
  </si>
  <si>
    <t>7702707386</t>
  </si>
  <si>
    <t>781343001</t>
  </si>
  <si>
    <t>ООО "ЭКОЛ"</t>
  </si>
  <si>
    <t>7801160351</t>
  </si>
  <si>
    <t>ЗАО "ЭКОПРОМ"</t>
  </si>
  <si>
    <t>7816035716</t>
  </si>
  <si>
    <t>Услуги по очистке сточных вод, Услуги по водоотведению</t>
  </si>
  <si>
    <t>Информация об условиях, на которых осуществляется поставка регулируемых товаров и (или) оказание регулируемых услуг</t>
  </si>
  <si>
    <t>с</t>
  </si>
  <si>
    <t>по</t>
  </si>
  <si>
    <t>5.</t>
  </si>
  <si>
    <t>Добавить информацию о тарифе</t>
  </si>
  <si>
    <t>Фирменное наименование юридического лица (согласно уставу регулируемой организации)</t>
  </si>
  <si>
    <t>Фамилия, имя и отчество руководителя регулируемой организации</t>
  </si>
  <si>
    <t>Основной государственный регистрационный номер, дата его присвоения и наименование органа, принявшего решение о регистрации, в соответствии со свидетельством о государственной регистрации в качестве юридического лица</t>
  </si>
  <si>
    <t>Почтовый адрес регулируемой организации</t>
  </si>
  <si>
    <t>Адрес фактического местонахождения органов управления регулируемой организации</t>
  </si>
  <si>
    <t xml:space="preserve">Контактные телефоны </t>
  </si>
  <si>
    <t>Официальный сайт регулируемой организации в сети “Интернет”</t>
  </si>
  <si>
    <t>Адрес электронной почты регулируемой организации</t>
  </si>
  <si>
    <t>Режим работы регулируемой организации (абонентских отделов, сбытовых подразделений), в том числе часы работы диспетчерских служб</t>
  </si>
  <si>
    <t xml:space="preserve">Режим работы регулируемой организации </t>
  </si>
  <si>
    <t>Часы работы диспетчерских служб</t>
  </si>
  <si>
    <t>пн.</t>
  </si>
  <si>
    <t>вт.</t>
  </si>
  <si>
    <t>ср.</t>
  </si>
  <si>
    <t>чт.</t>
  </si>
  <si>
    <t>пт.</t>
  </si>
  <si>
    <t>сб.</t>
  </si>
  <si>
    <t>вс.</t>
  </si>
  <si>
    <t>6.</t>
  </si>
  <si>
    <t>7.</t>
  </si>
  <si>
    <t>8.</t>
  </si>
  <si>
    <t>9.</t>
  </si>
  <si>
    <t>10.</t>
  </si>
  <si>
    <t>11.</t>
  </si>
  <si>
    <t>12.</t>
  </si>
  <si>
    <t>Общая информация о регулируемой организации</t>
  </si>
  <si>
    <t>VO.OPENINFO.TARIF.4.178</t>
  </si>
  <si>
    <t>13.</t>
  </si>
  <si>
    <t>Протяженность канализационных сетей (в однотрубном исчислении) (километров)</t>
  </si>
  <si>
    <t>Количество насосных станций (штук)</t>
  </si>
  <si>
    <t>Количество очистных сооружений (штук)</t>
  </si>
  <si>
    <t>Реквизиты (дата, номер) решения об утверждении тарифа на водоотведение</t>
  </si>
  <si>
    <t>Величина установленного тарифа на водоотведение</t>
  </si>
  <si>
    <t>Срок действия установленного тарифа на водоотведение</t>
  </si>
  <si>
    <t>Источник официального опубликования решения об установлении тарифа на водоотведение</t>
  </si>
  <si>
    <t>Ф-3.2</t>
  </si>
  <si>
    <t>Ф-3.1</t>
  </si>
  <si>
    <t>Ф-3.3</t>
  </si>
  <si>
    <t>Реквизиты (дата, номер) решения об утверждении тарифа на транспортировку сточных вод</t>
  </si>
  <si>
    <t>Величина установленного тарифа на транспортировку сточных вод</t>
  </si>
  <si>
    <t>Срок действия установленного тарифа на транспортировку сточных вод</t>
  </si>
  <si>
    <t>Источник официального опубликования решения об установлении тарифа на транспортировку сточных вод</t>
  </si>
  <si>
    <t>Ф-3.4</t>
  </si>
  <si>
    <t>Наименование органа регулирования, принявшего решение об утверждении тарифа на подключение к централизованной системе водоотведения</t>
  </si>
  <si>
    <t>Реквизиты (дата, номер) решения об утверждении тарифа на подключение к централизованной системе водоотведения</t>
  </si>
  <si>
    <t>Величина установленного тарифа на подключение к централизованной системе водоотведения</t>
  </si>
  <si>
    <t>Срок действия установленного тарифа на подключение к централизованной системе водоотведения</t>
  </si>
  <si>
    <t>Источник официального опубликования решения об утверждении тарифа на подключение к централизованной системе водоотведения</t>
  </si>
  <si>
    <t>Ф-3.9</t>
  </si>
  <si>
    <t>Ф-3.10</t>
  </si>
  <si>
    <t>Информация о порядке выполнения технологических, технических и других мероприятий, связанных с подключением к централизованной системе водоотведения</t>
  </si>
  <si>
    <t>Форма заявки о подключении к централизованной системе водоотведения</t>
  </si>
  <si>
    <t>Перечень документов, представляемых одновременно с заявкой о подключении к централизованной системе водоотведения</t>
  </si>
  <si>
    <t>Реквизиты нормативного правового акта, регламентирующего порядок действий заявителя и регулируемой организации при подаче, приеме, обработке заявки о подключении к централизованной системе водоотведения, принятии решения и уведомлении о принятом решении</t>
  </si>
  <si>
    <t>Телефоны и адреса службы, ответственной за прием и обработку заявок о подключении к централизованной системе водоотведения</t>
  </si>
  <si>
    <t>Сведения об условиях публичных договоров поставок регулируемых товаров, оказания регулируемых услуг, в том числе договоров о подключении к централизованной системе водоотведения</t>
  </si>
  <si>
    <t>Добавить группы потребителей</t>
  </si>
  <si>
    <t>Водоотведение</t>
  </si>
  <si>
    <t>Водоотведение и транспортировка сточных вод</t>
  </si>
  <si>
    <t>Информация о тарифе на водоотведение</t>
  </si>
  <si>
    <t>Информация о тарифах на транспортировку сточных вод</t>
  </si>
  <si>
    <t>Информация о тарифах на подключение к централизованной системе водоотведения</t>
  </si>
  <si>
    <t>Вид регулируемой деятельности (установленные тарифы)</t>
  </si>
  <si>
    <t>Да</t>
  </si>
  <si>
    <t>Тариф</t>
  </si>
  <si>
    <t>Нет</t>
  </si>
  <si>
    <t>Вид регулируемой деятельности (установленные тарифы</t>
  </si>
  <si>
    <t>T_PUBL</t>
  </si>
  <si>
    <t>T_RNG_1</t>
  </si>
  <si>
    <t>T_RNG_2</t>
  </si>
  <si>
    <t>T_RNG_3</t>
  </si>
  <si>
    <t>Тариф на водоотведение</t>
  </si>
  <si>
    <t>Тариф на транспортировку сточных вод</t>
  </si>
  <si>
    <t>Тариф на подключение к централизованной системе водоотведения</t>
  </si>
  <si>
    <t>Период регулирования</t>
  </si>
  <si>
    <t>Журнал "Вестник Комитета по тарифам Санкт-Петербурга"</t>
  </si>
  <si>
    <t>F13</t>
  </si>
  <si>
    <t>Сведения об условиях публичных договоров</t>
  </si>
  <si>
    <t>KIND_ACTIVITY</t>
  </si>
  <si>
    <t>end</t>
  </si>
  <si>
    <t>Тариф на водоотведение не установлен</t>
  </si>
  <si>
    <t>Наименование органа регулирования, принявшего решение об утверждении тарифа на водоотведение</t>
  </si>
  <si>
    <t>Версия 1.2</t>
  </si>
  <si>
    <t>АНО "СПб РС ЕИАС"</t>
  </si>
  <si>
    <t>7839018298</t>
  </si>
  <si>
    <t>783901001</t>
  </si>
  <si>
    <t>Услуги по холодному водоснабжению</t>
  </si>
  <si>
    <t>ГБОУ "Балтийский берег"</t>
  </si>
  <si>
    <t>7825465497</t>
  </si>
  <si>
    <t>784201001</t>
  </si>
  <si>
    <t>Услуги по водоотведению, Услуги по очистке сточных вод</t>
  </si>
  <si>
    <t>Услуги по водоотведению, Услуги по холодному водоснабжению, Услуги по очистке сточных вод, Производство тепловой энергии, Услуги по передаче тепловой энергии</t>
  </si>
  <si>
    <t>ЗАО "Гостиница "Туррис"</t>
  </si>
  <si>
    <t>7830002575</t>
  </si>
  <si>
    <t>Услуги по передаче тепловой энергии, Услуги по горячему водоснабжению, Производство тепловой энергии</t>
  </si>
  <si>
    <t>ЗАО "ДОЗ №1"</t>
  </si>
  <si>
    <t>7816061829</t>
  </si>
  <si>
    <t>ОАО "Водотеплоснаб"</t>
  </si>
  <si>
    <t>4703083505</t>
  </si>
  <si>
    <t>470301001</t>
  </si>
  <si>
    <t>ОАО "РЭУ" филиал "Санкт-Петербургский"</t>
  </si>
  <si>
    <t>7714783092</t>
  </si>
  <si>
    <t>783943001</t>
  </si>
  <si>
    <t>ООО "Зеленый дом"</t>
  </si>
  <si>
    <t>7804099257</t>
  </si>
  <si>
    <t>Услуги по передаче тепловой энергии, Производство тепловой энергии, Реализация теплоносителя, Услуги по горячему водоснабжению</t>
  </si>
  <si>
    <t>ООО "Петербургтеплоэнерго"</t>
  </si>
  <si>
    <t>7838024362</t>
  </si>
  <si>
    <t>ООО "СК-СИГМА"</t>
  </si>
  <si>
    <t>7801583967</t>
  </si>
  <si>
    <t>780101001</t>
  </si>
  <si>
    <t>ООО "Софийский бульвар"</t>
  </si>
  <si>
    <t>7813479657</t>
  </si>
  <si>
    <t>ООО "Степан Разин Девелопмент"</t>
  </si>
  <si>
    <t>7805614870</t>
  </si>
  <si>
    <t>ООО "ТеплоЭнергоВент"</t>
  </si>
  <si>
    <t>7806438628</t>
  </si>
  <si>
    <t>780601001</t>
  </si>
  <si>
    <t>ООО "Технопарк №1"</t>
  </si>
  <si>
    <t>7841014910</t>
  </si>
  <si>
    <t>784101001</t>
  </si>
  <si>
    <t>ООО "Энергоснаб - Красные Зори"</t>
  </si>
  <si>
    <t>7819025321</t>
  </si>
  <si>
    <t>781901001</t>
  </si>
  <si>
    <t>СПб ГБСУСО "Психоневрологический интернат №6"</t>
  </si>
  <si>
    <t>7827661874</t>
  </si>
  <si>
    <t>Услуги по холодному водоснабжению, Услуги по водоотведению, Услуги по очистке сточных вод, Услуги по передаче тепловой энергии, Производство тепловой энергии, Услуги по передаче электрической энергии</t>
  </si>
  <si>
    <t>ФГБОУ ВПО "СПбГПУ"</t>
  </si>
  <si>
    <t>7804040077</t>
  </si>
  <si>
    <t>Филиал "Невский водопровод" ОАО ЛОКС</t>
  </si>
  <si>
    <t>4705029366</t>
  </si>
  <si>
    <t>470501001</t>
  </si>
  <si>
    <t>Производство тепловой энергии, Реализация теплоносителя, Услуги по очистке сточных вод, Услуги по передаче тепловой энергии, Услуги по водоотведению, Услуги по холодному водоснабжению</t>
  </si>
  <si>
    <t>Услуги по водоотведению, Услуги по холодному водоснабжению, Услуги по очистке сточных вод</t>
  </si>
  <si>
    <t>Услуги по холодному водоснабжению, Услуги по водоотведению, Услуги по очистке сточных вод</t>
  </si>
  <si>
    <t>Реализация теплоносителя, Услуги по горячему водоснабжению, Услуги по передаче тепловой энергии, Производство тепловой энергии</t>
  </si>
  <si>
    <t>Услуги по водоотведению, Производство тепловой энергии, Услуги по передаче электрической энергии, Услуги по очистке сточных вод, Услуги по холодному водоснабжению, Услуги по передаче тепловой энергии</t>
  </si>
  <si>
    <t>ЗАО "Пансионат "Балтиец"</t>
  </si>
  <si>
    <t>7805093610</t>
  </si>
  <si>
    <t>Услуги по холодному водоснабжению, Услуги по водоотведению, Производство тепловой энергии, Услуги по очистке сточных вод, Услуги по передаче тепловой энергии</t>
  </si>
  <si>
    <t>Услуги по передаче тепловой энергии, Услуги по очистке сточных вод, Услуги по водоотведению, Производство тепловой энергии, Услуги по транспортированию стоков, Услуги по холодному водоснабжению</t>
  </si>
  <si>
    <t>Услуги по холодному водоснабжению, Услуги по водоотведению, Производство тепловой энергии, Реализация теплоносителя, Услуги по передаче электрической энергии, Услуги по очистке сточных вод, Услуги по передаче тепловой энергии</t>
  </si>
  <si>
    <t>Услуги по водоотведению, Услуги по холодному водоснабжению, Производство тепловой энергии, Услуги по передаче тепловой энергии, Услуги по очистке сточных вод</t>
  </si>
  <si>
    <t>ОАО "Интер РАО - Электрогенерация" (филиал "Северо-Западная ТЭЦ")</t>
  </si>
  <si>
    <t>7704784450</t>
  </si>
  <si>
    <t>781443001</t>
  </si>
  <si>
    <t>Производство электрической и тепловой энергии в режиме комбинированной выработки, Услуги по транспортированию стоков, Производство тепловой энергии, Услуги по водоотведению, Реализация теплоносителя</t>
  </si>
  <si>
    <t>Услуги по водоотведению, Реализация теплоносителя, Услуги по горячему водоснабжению, Услуги по передаче электрической энергии, Производство тепловой энергии, Услуги по очистке сточных вод, Услуги по холодному водоснабжению, Услуги по передаче тепловой энергии</t>
  </si>
  <si>
    <t>Услуги по очистке сточных вод, Реализация теплоносителя, Услуги по холодному водоснабжению, Услуги по водоотведению, Производство тепловой энергии, Услуги по передаче электрической энергии, Речной порт, Услуги по передаче тепловой энергии</t>
  </si>
  <si>
    <t>Услуги по очистке сточных вод, Услуги по передаче электрической энергии, Услуги по передаче тепловой энергии, Услуги по водоотведению, Услуги по холодному водоснабжению, Производство тепловой энергии</t>
  </si>
  <si>
    <t>Реализация теплоносителя, Услуги по холодному водоснабжению, Производство тепловой энергии, Услуги по передаче тепловой энергии, Услуги по горячему водоснабжению</t>
  </si>
  <si>
    <t>Услуги по холодному водоснабжению, Услуги по передаче тепловой энергии, Услуги по водоотведению, Реализация теплоносителя, Услуги по очистке сточных вод, Производство тепловой энергии</t>
  </si>
  <si>
    <t>Производство тепловой энергии, Услуги по передаче тепловой энергии, Реализация теплоносителя, Услуги по горячему водоснабжению</t>
  </si>
  <si>
    <t>Услуги по передаче тепловой энергии, Услуги по передаче электрической энергии, Услуги по водоотведению, Услуги по очистке сточных вод, Аэропорт, Производство тепловой энергии, Реализация теплоносителя, Услуги по холодному водоснабжению</t>
  </si>
  <si>
    <t>Реализация теплоносителя, Производство тепловой энергии, Услуги по горячему водоснабжению, Услуги по передаче тепловой энергии</t>
  </si>
  <si>
    <t>Реализация теплоносителя, Услуги по горячему водоснабжению, Передача тепловой энергии других ЭСО, Производство тепловой энергии, Услуги по передаче тепловой энергии</t>
  </si>
  <si>
    <t>Услуги по горячему водоснабжению, Услуги по холодному водоснабжению, Услуги по очистке сточных вод, Услуги по водоотведению, Услуги по передаче тепловой энергии, Производство тепловой энергии, Реализация теплоносителя</t>
  </si>
  <si>
    <t>Услуги по горячему водоснабжению, Услуги по передаче тепловой энергии, Производство тепловой энергии</t>
  </si>
  <si>
    <t>Услуги по горячему водоснабжению, Услуги по передаче тепловой энергии, Реализация теплоносителя, Производство тепловой энергии</t>
  </si>
  <si>
    <t>ООО "Теплоэнерго"</t>
  </si>
  <si>
    <t>7802853013</t>
  </si>
  <si>
    <t>Передача тепловой энергии других ЭСО, Реализация теплоносителя, Услуги по передаче тепловой энергии, Услуги по очистке сточных вод, Производство тепловой энергии, Услуги по водоотведению</t>
  </si>
  <si>
    <t>Услуги по холодному водоснабжению, Услуги по водоотведению, Услуги по очистке сточных вод, Услуги по транспортированию стоков</t>
  </si>
  <si>
    <t>Услуги по холодному водоснабжению, Услуги по очистке сточных вод, Услуги по передаче тепловой энергии, Производство тепловой энергии, Услуги по водоотведению</t>
  </si>
  <si>
    <t>Услуги по транспортированию стоков, Услуги по водоотведению, Услуги по очистке сточных вод</t>
  </si>
  <si>
    <t xml:space="preserve"> Реестр организаций обновлен:26.12.2014 14:17:41</t>
  </si>
  <si>
    <t>Услуги по транспортировке сточных вод</t>
  </si>
  <si>
    <t>Публикация в печатном издании (форма 3.4) :</t>
  </si>
  <si>
    <t>Тариф на подключение к централизованной системе водоотведения не установлен</t>
  </si>
  <si>
    <t>119435, Москва, ул. Большая Пироговская, д. 27, стр.1</t>
  </si>
  <si>
    <t>197229, Санкт-Петербург, пос.Ольгино, 3-я Конная Лахта, д.34</t>
  </si>
  <si>
    <t>Гуменюк Петр Петрович</t>
  </si>
  <si>
    <t>Директор филиала</t>
  </si>
  <si>
    <t>Левушкина Елена Петровна</t>
  </si>
  <si>
    <t>Начальник ФЭО</t>
  </si>
  <si>
    <t>8(812) 406-73-78</t>
  </si>
  <si>
    <t>peo@sztec.ru</t>
  </si>
  <si>
    <t>1117746460358</t>
  </si>
  <si>
    <t>15.06.2011</t>
  </si>
  <si>
    <t>Межрайонная инспекция Федеральной налоговой службы №46 по г.Москве</t>
  </si>
  <si>
    <t>РФ, 119435, г.Москва, Большая Пироговская ул., дом.27, стр.1</t>
  </si>
  <si>
    <t>(812) 406-76-76, доб.279, 494-31-04</t>
  </si>
  <si>
    <t>www.sztec.ru</t>
  </si>
  <si>
    <t>delo@sztec.ru</t>
  </si>
  <si>
    <t>c 00:00 до 23:59</t>
  </si>
  <si>
    <t>Услуги по водоотведению и транспортировке стоков</t>
  </si>
  <si>
    <t>Вестник Комитета по тарифам Санкт-Петербурга</t>
  </si>
  <si>
    <t>нет</t>
  </si>
  <si>
    <t>спецвыпуск № 9</t>
  </si>
  <si>
    <t>611-р</t>
  </si>
  <si>
    <t>Открытое акционерное общество "Интер РАО - Электрогенерация" (филиал "Северо-Западная ТЭЦ")</t>
  </si>
  <si>
    <t>По договору  от 01.06.2012г.  № 34-673908-О-ВО   с  ГУП "Водоканал Санкт-Петербурга" на прием сточных вод и загрязняющих веществ и соглашению № 1 к договору от 01.06.2012г.  № 34-673908-О-ВО   с  ГУП "Водоканал Санкт-Петербурга" и ООО "Аптека Радуга Недвижимость" от 19.11.2013 г.                                                                                                                       Комитетом по тарифам Санкт-Петербурга на 2015 год   установлен тариф  на транспортировку сточных вод  в размере с 01.01.2015 по 30.06.2015 - 3,10 руб/куб.м.; с 01.07.2015 по 31.12.2015 - 3,42 руб/куб.м.</t>
  </si>
</sst>
</file>

<file path=xl/styles.xml><?xml version="1.0" encoding="utf-8"?>
<styleSheet xmlns="http://schemas.openxmlformats.org/spreadsheetml/2006/main">
  <numFmts count="2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00"/>
    <numFmt numFmtId="165" formatCode="[&lt;=9999999]###\-####;\(###\)\ ###\-####"/>
    <numFmt numFmtId="166" formatCode="[$-FC19]d\ mmmm\ yyyy\ &quot;г.&quot;"/>
    <numFmt numFmtId="167" formatCode="#,##0.0"/>
    <numFmt numFmtId="168" formatCode="0.0%"/>
    <numFmt numFmtId="169" formatCode="0.000"/>
    <numFmt numFmtId="170" formatCode="&quot;Да&quot;;&quot;Да&quot;;&quot;Нет&quot;"/>
    <numFmt numFmtId="171" formatCode="&quot;Истина&quot;;&quot;Истина&quot;;&quot;Ложь&quot;"/>
    <numFmt numFmtId="172" formatCode="&quot;Вкл&quot;;&quot;Вкл&quot;;&quot;Выкл&quot;"/>
    <numFmt numFmtId="173" formatCode="[$€-2]\ ###,000_);[Red]\([$€-2]\ ###,000\)"/>
    <numFmt numFmtId="174" formatCode="[$-F400]h:mm:ss\ AM/PM"/>
    <numFmt numFmtId="175" formatCode="_-* #,##0.00\ _р_._-;\-* #,##0.00\ _р_._-;_-* &quot;-&quot;??\ _р_._-;_-@_-"/>
    <numFmt numFmtId="176" formatCode="0.000%"/>
    <numFmt numFmtId="177" formatCode="0.0"/>
  </numFmts>
  <fonts count="67">
    <font>
      <sz val="9"/>
      <color theme="1"/>
      <name val="Tahoma"/>
      <family val="2"/>
    </font>
    <font>
      <sz val="9"/>
      <color indexed="8"/>
      <name val="Tahoma"/>
      <family val="2"/>
    </font>
    <font>
      <sz val="10"/>
      <name val="Arial Cyr"/>
      <family val="0"/>
    </font>
    <font>
      <sz val="9"/>
      <color indexed="10"/>
      <name val="Tahoma"/>
      <family val="2"/>
    </font>
    <font>
      <b/>
      <sz val="10"/>
      <name val="Tahoma"/>
      <family val="2"/>
    </font>
    <font>
      <sz val="9"/>
      <name val="Tahoma"/>
      <family val="2"/>
    </font>
    <font>
      <b/>
      <sz val="9"/>
      <name val="Tahoma"/>
      <family val="2"/>
    </font>
    <font>
      <sz val="8"/>
      <name val="Verdana"/>
      <family val="2"/>
    </font>
    <font>
      <sz val="9"/>
      <color indexed="9"/>
      <name val="Tahoma"/>
      <family val="2"/>
    </font>
    <font>
      <sz val="10"/>
      <name val="Arial"/>
      <family val="2"/>
    </font>
    <font>
      <b/>
      <u val="single"/>
      <sz val="9"/>
      <color indexed="12"/>
      <name val="Tahoma"/>
      <family val="2"/>
    </font>
    <font>
      <sz val="11"/>
      <color indexed="8"/>
      <name val="Calibri"/>
      <family val="2"/>
    </font>
    <font>
      <b/>
      <sz val="8"/>
      <name val="Tahoma"/>
      <family val="2"/>
    </font>
    <font>
      <sz val="9"/>
      <color indexed="62"/>
      <name val="Tahoma"/>
      <family val="2"/>
    </font>
    <font>
      <b/>
      <sz val="9"/>
      <color indexed="63"/>
      <name val="Tahoma"/>
      <family val="2"/>
    </font>
    <font>
      <b/>
      <sz val="9"/>
      <color indexed="52"/>
      <name val="Tahoma"/>
      <family val="2"/>
    </font>
    <font>
      <u val="single"/>
      <sz val="9"/>
      <color indexed="12"/>
      <name val="Tahoma"/>
      <family val="2"/>
    </font>
    <font>
      <b/>
      <sz val="15"/>
      <color indexed="56"/>
      <name val="Tahoma"/>
      <family val="2"/>
    </font>
    <font>
      <b/>
      <sz val="13"/>
      <color indexed="56"/>
      <name val="Tahoma"/>
      <family val="2"/>
    </font>
    <font>
      <b/>
      <sz val="11"/>
      <color indexed="56"/>
      <name val="Tahoma"/>
      <family val="2"/>
    </font>
    <font>
      <b/>
      <sz val="9"/>
      <color indexed="8"/>
      <name val="Tahoma"/>
      <family val="2"/>
    </font>
    <font>
      <b/>
      <sz val="9"/>
      <color indexed="9"/>
      <name val="Tahoma"/>
      <family val="2"/>
    </font>
    <font>
      <b/>
      <sz val="18"/>
      <color indexed="56"/>
      <name val="Cambria"/>
      <family val="2"/>
    </font>
    <font>
      <sz val="9"/>
      <color indexed="60"/>
      <name val="Tahoma"/>
      <family val="2"/>
    </font>
    <font>
      <u val="single"/>
      <sz val="9"/>
      <color indexed="20"/>
      <name val="Tahoma"/>
      <family val="2"/>
    </font>
    <font>
      <sz val="9"/>
      <color indexed="20"/>
      <name val="Tahoma"/>
      <family val="2"/>
    </font>
    <font>
      <i/>
      <sz val="9"/>
      <color indexed="23"/>
      <name val="Tahoma"/>
      <family val="2"/>
    </font>
    <font>
      <sz val="9"/>
      <color indexed="52"/>
      <name val="Tahoma"/>
      <family val="2"/>
    </font>
    <font>
      <sz val="9"/>
      <color indexed="17"/>
      <name val="Tahoma"/>
      <family val="2"/>
    </font>
    <font>
      <b/>
      <sz val="9"/>
      <color indexed="17"/>
      <name val="Tahoma"/>
      <family val="2"/>
    </font>
    <font>
      <sz val="11"/>
      <color indexed="8"/>
      <name val="Tahoma"/>
      <family val="2"/>
    </font>
    <font>
      <sz val="10"/>
      <color indexed="8"/>
      <name val="Verdana"/>
      <family val="2"/>
    </font>
    <font>
      <b/>
      <sz val="9"/>
      <color indexed="55"/>
      <name val="Tahoma"/>
      <family val="2"/>
    </font>
    <font>
      <sz val="8"/>
      <color indexed="9"/>
      <name val="Tahoma"/>
      <family val="2"/>
    </font>
    <font>
      <b/>
      <sz val="10"/>
      <color indexed="8"/>
      <name val="Tahoma"/>
      <family val="2"/>
    </font>
    <font>
      <sz val="10"/>
      <color indexed="8"/>
      <name val="Tahoma"/>
      <family val="2"/>
    </font>
    <font>
      <b/>
      <u val="single"/>
      <sz val="9"/>
      <color indexed="9"/>
      <name val="Tahoma"/>
      <family val="2"/>
    </font>
    <font>
      <sz val="9"/>
      <color theme="0"/>
      <name val="Tahoma"/>
      <family val="2"/>
    </font>
    <font>
      <sz val="9"/>
      <color rgb="FF3F3F76"/>
      <name val="Tahoma"/>
      <family val="2"/>
    </font>
    <font>
      <b/>
      <sz val="9"/>
      <color rgb="FF3F3F3F"/>
      <name val="Tahoma"/>
      <family val="2"/>
    </font>
    <font>
      <b/>
      <sz val="9"/>
      <color rgb="FFFA7D00"/>
      <name val="Tahoma"/>
      <family val="2"/>
    </font>
    <font>
      <u val="single"/>
      <sz val="9"/>
      <color theme="10"/>
      <name val="Tahoma"/>
      <family val="2"/>
    </font>
    <font>
      <b/>
      <sz val="15"/>
      <color theme="3"/>
      <name val="Tahoma"/>
      <family val="2"/>
    </font>
    <font>
      <b/>
      <sz val="13"/>
      <color theme="3"/>
      <name val="Tahoma"/>
      <family val="2"/>
    </font>
    <font>
      <b/>
      <sz val="11"/>
      <color theme="3"/>
      <name val="Tahoma"/>
      <family val="2"/>
    </font>
    <font>
      <b/>
      <sz val="9"/>
      <color theme="1"/>
      <name val="Tahoma"/>
      <family val="2"/>
    </font>
    <font>
      <b/>
      <sz val="9"/>
      <color theme="0"/>
      <name val="Tahoma"/>
      <family val="2"/>
    </font>
    <font>
      <b/>
      <sz val="18"/>
      <color theme="3"/>
      <name val="Cambria"/>
      <family val="2"/>
    </font>
    <font>
      <sz val="9"/>
      <color rgb="FF9C6500"/>
      <name val="Tahoma"/>
      <family val="2"/>
    </font>
    <font>
      <sz val="11"/>
      <color theme="1"/>
      <name val="Calibri"/>
      <family val="2"/>
    </font>
    <font>
      <u val="single"/>
      <sz val="9"/>
      <color theme="11"/>
      <name val="Tahoma"/>
      <family val="2"/>
    </font>
    <font>
      <sz val="9"/>
      <color rgb="FF9C0006"/>
      <name val="Tahoma"/>
      <family val="2"/>
    </font>
    <font>
      <i/>
      <sz val="9"/>
      <color rgb="FF7F7F7F"/>
      <name val="Tahoma"/>
      <family val="2"/>
    </font>
    <font>
      <sz val="9"/>
      <color rgb="FFFA7D00"/>
      <name val="Tahoma"/>
      <family val="2"/>
    </font>
    <font>
      <sz val="9"/>
      <color rgb="FFFF0000"/>
      <name val="Tahoma"/>
      <family val="2"/>
    </font>
    <font>
      <sz val="9"/>
      <color rgb="FF006100"/>
      <name val="Tahoma"/>
      <family val="2"/>
    </font>
    <font>
      <sz val="9"/>
      <color rgb="FF00B050"/>
      <name val="Tahoma"/>
      <family val="2"/>
    </font>
    <font>
      <b/>
      <sz val="9"/>
      <color rgb="FF00B050"/>
      <name val="Tahoma"/>
      <family val="2"/>
    </font>
    <font>
      <sz val="11"/>
      <color theme="1"/>
      <name val="Tahoma"/>
      <family val="2"/>
    </font>
    <font>
      <sz val="10"/>
      <color rgb="FF000000"/>
      <name val="Verdana"/>
      <family val="2"/>
    </font>
    <font>
      <b/>
      <sz val="9"/>
      <color theme="0" tint="-0.3499799966812134"/>
      <name val="Tahoma"/>
      <family val="2"/>
    </font>
    <font>
      <sz val="9"/>
      <color rgb="FF000000"/>
      <name val="Tahoma"/>
      <family val="2"/>
    </font>
    <font>
      <b/>
      <u val="single"/>
      <sz val="9"/>
      <color theme="10"/>
      <name val="Tahoma"/>
      <family val="2"/>
    </font>
    <font>
      <sz val="8"/>
      <color theme="0"/>
      <name val="Tahoma"/>
      <family val="2"/>
    </font>
    <font>
      <b/>
      <sz val="10"/>
      <color theme="1"/>
      <name val="Tahoma"/>
      <family val="2"/>
    </font>
    <font>
      <sz val="10"/>
      <color theme="1"/>
      <name val="Tahoma"/>
      <family val="2"/>
    </font>
    <font>
      <b/>
      <u val="single"/>
      <sz val="9"/>
      <color theme="0"/>
      <name val="Tahoma"/>
      <family val="2"/>
    </font>
  </fonts>
  <fills count="5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
      <patternFill patternType="solid">
        <fgColor theme="3" tint="0.7999799847602844"/>
        <bgColor indexed="64"/>
      </patternFill>
    </fill>
    <fill>
      <patternFill patternType="solid">
        <fgColor theme="0" tint="-0.04997999966144562"/>
        <bgColor indexed="64"/>
      </patternFill>
    </fill>
    <fill>
      <patternFill patternType="solid">
        <fgColor rgb="FFFF0000"/>
        <bgColor indexed="64"/>
      </patternFill>
    </fill>
    <fill>
      <patternFill patternType="solid">
        <fgColor rgb="FF92D050"/>
        <bgColor indexed="64"/>
      </patternFill>
    </fill>
    <fill>
      <patternFill patternType="solid">
        <fgColor theme="0" tint="-0.1499900072813034"/>
        <bgColor indexed="64"/>
      </patternFill>
    </fill>
    <fill>
      <patternFill patternType="solid">
        <fgColor indexed="43"/>
        <bgColor indexed="64"/>
      </patternFill>
    </fill>
    <fill>
      <patternFill patternType="gray0625">
        <fgColor theme="0" tint="-0.24993999302387238"/>
      </patternFill>
    </fill>
    <fill>
      <patternFill patternType="solid">
        <fgColor indexed="41"/>
        <bgColor indexed="64"/>
      </patternFill>
    </fill>
    <fill>
      <patternFill patternType="solid">
        <fgColor indexed="42"/>
        <bgColor indexed="64"/>
      </patternFill>
    </fill>
    <fill>
      <patternFill patternType="solid">
        <fgColor rgb="FFFFFF00"/>
        <bgColor indexed="64"/>
      </patternFill>
    </fill>
    <fill>
      <patternFill patternType="solid">
        <fgColor rgb="FFFFC000"/>
        <bgColor indexed="64"/>
      </patternFill>
    </fill>
    <fill>
      <patternFill patternType="solid">
        <fgColor rgb="FFFFFF99"/>
        <bgColor indexed="64"/>
      </patternFill>
    </fill>
    <fill>
      <patternFill patternType="solid">
        <fgColor indexed="22"/>
        <bgColor indexed="64"/>
      </patternFill>
    </fill>
    <fill>
      <patternFill patternType="gray0625">
        <fgColor indexed="55"/>
      </patternFill>
    </fill>
    <fill>
      <patternFill patternType="solid">
        <fgColor rgb="FFCCFFCC"/>
        <bgColor indexed="64"/>
      </patternFill>
    </fill>
  </fills>
  <borders count="9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medium"/>
      <bottom style="medium"/>
    </border>
    <border>
      <left style="medium"/>
      <right style="thin"/>
      <top style="medium"/>
      <bottom style="medium"/>
    </border>
    <border>
      <left style="thin"/>
      <right style="medium"/>
      <top style="medium"/>
      <bottom style="medium"/>
    </border>
    <border>
      <left>
        <color indexed="63"/>
      </left>
      <right style="hair">
        <color theme="1" tint="0.49998000264167786"/>
      </right>
      <top>
        <color indexed="63"/>
      </top>
      <bottom>
        <color indexed="63"/>
      </bottom>
    </border>
    <border>
      <left>
        <color indexed="63"/>
      </left>
      <right style="hair">
        <color theme="1" tint="0.49998000264167786"/>
      </right>
      <top>
        <color indexed="63"/>
      </top>
      <bottom style="thin">
        <color theme="1" tint="0.49998000264167786"/>
      </bottom>
    </border>
    <border>
      <left>
        <color indexed="63"/>
      </left>
      <right style="hair">
        <color theme="1" tint="0.49998000264167786"/>
      </right>
      <top style="thin">
        <color theme="1" tint="0.49998000264167786"/>
      </top>
      <bottom style="thin">
        <color theme="1" tint="0.49998000264167786"/>
      </bottom>
    </border>
    <border>
      <left>
        <color indexed="63"/>
      </left>
      <right style="hair">
        <color theme="1" tint="0.49998000264167786"/>
      </right>
      <top style="thin">
        <color theme="1" tint="0.49998000264167786"/>
      </top>
      <bottom>
        <color indexed="63"/>
      </bottom>
    </border>
    <border>
      <left style="medium"/>
      <right>
        <color indexed="63"/>
      </right>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style="medium"/>
      <top style="medium"/>
      <bottom>
        <color indexed="63"/>
      </bottom>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medium"/>
    </border>
    <border>
      <left>
        <color indexed="63"/>
      </left>
      <right>
        <color indexed="63"/>
      </right>
      <top style="medium"/>
      <bottom>
        <color indexed="63"/>
      </bottom>
    </border>
    <border>
      <left>
        <color indexed="63"/>
      </left>
      <right>
        <color indexed="63"/>
      </right>
      <top>
        <color indexed="63"/>
      </top>
      <bottom style="medium"/>
    </border>
    <border>
      <left style="medium"/>
      <right style="medium"/>
      <top>
        <color indexed="63"/>
      </top>
      <bottom>
        <color indexed="63"/>
      </bottom>
    </border>
    <border>
      <left style="medium"/>
      <right style="medium"/>
      <top>
        <color indexed="63"/>
      </top>
      <bottom style="medium"/>
    </border>
    <border>
      <left style="medium"/>
      <right style="medium"/>
      <top style="medium"/>
      <bottom style="medium"/>
    </border>
    <border>
      <left style="thin">
        <color theme="0" tint="-0.24993999302387238"/>
      </left>
      <right>
        <color indexed="63"/>
      </right>
      <top style="thin">
        <color theme="0" tint="-0.24993999302387238"/>
      </top>
      <bottom>
        <color indexed="63"/>
      </bottom>
    </border>
    <border>
      <left>
        <color indexed="63"/>
      </left>
      <right>
        <color indexed="63"/>
      </right>
      <top style="thin">
        <color theme="0" tint="-0.24993999302387238"/>
      </top>
      <bottom>
        <color indexed="63"/>
      </bottom>
    </border>
    <border>
      <left style="thin">
        <color theme="0" tint="-0.24993999302387238"/>
      </left>
      <right>
        <color indexed="63"/>
      </right>
      <top>
        <color indexed="63"/>
      </top>
      <bottom>
        <color indexed="63"/>
      </bottom>
    </border>
    <border>
      <left>
        <color indexed="63"/>
      </left>
      <right style="thin">
        <color theme="0" tint="-0.24993999302387238"/>
      </right>
      <top>
        <color indexed="63"/>
      </top>
      <bottom>
        <color indexed="63"/>
      </bottom>
    </border>
    <border>
      <left style="thin">
        <color theme="0" tint="-0.24993999302387238"/>
      </left>
      <right>
        <color indexed="63"/>
      </right>
      <top>
        <color indexed="63"/>
      </top>
      <bottom style="thin">
        <color theme="0" tint="-0.24993999302387238"/>
      </bottom>
    </border>
    <border>
      <left>
        <color indexed="63"/>
      </left>
      <right>
        <color indexed="63"/>
      </right>
      <top>
        <color indexed="63"/>
      </top>
      <bottom style="thin">
        <color theme="0" tint="-0.24993999302387238"/>
      </bottom>
    </border>
    <border>
      <left>
        <color indexed="63"/>
      </left>
      <right style="thin">
        <color theme="0" tint="-0.24993999302387238"/>
      </right>
      <top>
        <color indexed="63"/>
      </top>
      <bottom style="thin">
        <color theme="0" tint="-0.24993999302387238"/>
      </bottom>
    </border>
    <border>
      <left>
        <color indexed="63"/>
      </left>
      <right style="thin">
        <color theme="0" tint="-0.24993999302387238"/>
      </right>
      <top style="thin">
        <color theme="0" tint="-0.24993999302387238"/>
      </top>
      <bottom>
        <color indexed="63"/>
      </bottom>
    </border>
    <border>
      <left style="medium"/>
      <right style="thin">
        <color theme="0" tint="-0.24993999302387238"/>
      </right>
      <top>
        <color indexed="63"/>
      </top>
      <bottom>
        <color indexed="63"/>
      </bottom>
    </border>
    <border>
      <left style="thin">
        <color theme="0" tint="-0.24993999302387238"/>
      </left>
      <right style="medium"/>
      <top>
        <color indexed="63"/>
      </top>
      <bottom>
        <color indexed="63"/>
      </bottom>
    </border>
    <border>
      <left style="thin"/>
      <right style="medium"/>
      <top style="thin"/>
      <bottom style="thin"/>
    </border>
    <border>
      <left style="thin"/>
      <right style="medium"/>
      <top style="thin"/>
      <bottom style="medium"/>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color indexed="63"/>
      </left>
      <right style="medium"/>
      <top>
        <color indexed="63"/>
      </top>
      <bottom style="thin"/>
    </border>
    <border>
      <left style="medium"/>
      <right>
        <color indexed="63"/>
      </right>
      <top style="thin"/>
      <bottom style="medium"/>
    </border>
    <border>
      <left style="medium"/>
      <right>
        <color indexed="63"/>
      </right>
      <top style="thin"/>
      <bottom>
        <color indexed="63"/>
      </bottom>
    </border>
    <border>
      <left>
        <color indexed="63"/>
      </left>
      <right style="medium"/>
      <top style="thin"/>
      <bottom>
        <color indexed="63"/>
      </bottom>
    </border>
    <border>
      <left/>
      <right/>
      <top style="thin"/>
      <bottom style="thin"/>
    </border>
    <border>
      <left style="medium"/>
      <right>
        <color indexed="63"/>
      </right>
      <top style="medium"/>
      <bottom style="thin"/>
    </border>
    <border>
      <left style="thin"/>
      <right style="thin"/>
      <top/>
      <bottom style="thin"/>
    </border>
    <border>
      <left style="thin"/>
      <right style="medium"/>
      <top>
        <color indexed="63"/>
      </top>
      <bottom style="thin"/>
    </border>
    <border>
      <left style="thin"/>
      <right style="thin"/>
      <top>
        <color indexed="63"/>
      </top>
      <bottom style="medium"/>
    </border>
    <border>
      <left style="thin"/>
      <right style="medium"/>
      <top>
        <color indexed="63"/>
      </top>
      <bottom style="medium"/>
    </border>
    <border>
      <left/>
      <right style="medium"/>
      <top style="thin"/>
      <bottom style="medium"/>
    </border>
    <border>
      <left style="medium"/>
      <right style="thin">
        <color theme="1" tint="0.49998000264167786"/>
      </right>
      <top>
        <color indexed="63"/>
      </top>
      <bottom>
        <color indexed="63"/>
      </bottom>
    </border>
    <border>
      <left>
        <color indexed="63"/>
      </left>
      <right style="thin">
        <color theme="1" tint="0.49998000264167786"/>
      </right>
      <top style="thin">
        <color theme="1" tint="0.49998000264167786"/>
      </top>
      <bottom style="thin">
        <color theme="1" tint="0.49998000264167786"/>
      </bottom>
    </border>
    <border>
      <left style="thin">
        <color indexed="55"/>
      </left>
      <right>
        <color indexed="63"/>
      </right>
      <top>
        <color indexed="63"/>
      </top>
      <bottom>
        <color indexed="63"/>
      </bottom>
    </border>
    <border>
      <left>
        <color indexed="63"/>
      </left>
      <right style="thin">
        <color indexed="55"/>
      </right>
      <top>
        <color indexed="63"/>
      </top>
      <bottom>
        <color indexed="63"/>
      </bottom>
    </border>
    <border>
      <left style="thin"/>
      <right style="medium"/>
      <top style="medium"/>
      <bottom style="thin"/>
    </border>
    <border>
      <left style="hair">
        <color theme="1" tint="0.49998000264167786"/>
      </left>
      <right style="hair">
        <color theme="1" tint="0.49998000264167786"/>
      </right>
      <top style="thin">
        <color theme="1" tint="0.49998000264167786"/>
      </top>
      <bottom style="thin">
        <color theme="1" tint="0.49998000264167786"/>
      </bottom>
    </border>
    <border>
      <left style="hair">
        <color theme="1" tint="0.49998000264167786"/>
      </left>
      <right style="thin">
        <color theme="1" tint="0.49998000264167786"/>
      </right>
      <top style="thin">
        <color theme="1" tint="0.49998000264167786"/>
      </top>
      <bottom style="thin">
        <color theme="1" tint="0.49998000264167786"/>
      </bottom>
    </border>
    <border>
      <left style="hair">
        <color theme="1" tint="0.49998000264167786"/>
      </left>
      <right style="hair">
        <color theme="1" tint="0.49998000264167786"/>
      </right>
      <top>
        <color indexed="63"/>
      </top>
      <bottom style="thin">
        <color theme="1" tint="0.49998000264167786"/>
      </bottom>
    </border>
    <border>
      <left style="hair">
        <color theme="1" tint="0.49998000264167786"/>
      </left>
      <right>
        <color indexed="63"/>
      </right>
      <top>
        <color indexed="63"/>
      </top>
      <bottom style="thin">
        <color theme="1" tint="0.49998000264167786"/>
      </bottom>
    </border>
    <border>
      <left style="hair">
        <color theme="1" tint="0.49998000264167786"/>
      </left>
      <right>
        <color indexed="63"/>
      </right>
      <top style="thin">
        <color theme="1" tint="0.49998000264167786"/>
      </top>
      <bottom style="thin">
        <color theme="1" tint="0.49998000264167786"/>
      </bottom>
    </border>
    <border>
      <left/>
      <right>
        <color indexed="63"/>
      </right>
      <top style="thin">
        <color theme="1" tint="0.49998000264167786"/>
      </top>
      <bottom style="thin">
        <color theme="1" tint="0.49998000264167786"/>
      </bottom>
    </border>
    <border>
      <left style="hair">
        <color theme="1" tint="0.49998000264167786"/>
      </left>
      <right style="hair">
        <color theme="1" tint="0.49998000264167786"/>
      </right>
      <top style="thin">
        <color theme="1" tint="0.49998000264167786"/>
      </top>
      <bottom>
        <color indexed="63"/>
      </bottom>
    </border>
    <border>
      <left style="hair">
        <color theme="1" tint="0.49998000264167786"/>
      </left>
      <right>
        <color indexed="63"/>
      </right>
      <top style="thin">
        <color theme="1" tint="0.49998000264167786"/>
      </top>
      <bottom>
        <color indexed="63"/>
      </bottom>
    </border>
    <border>
      <left style="thin">
        <color theme="1" tint="0.49998000264167786"/>
      </left>
      <right style="thin">
        <color theme="1" tint="0.49998000264167786"/>
      </right>
      <top style="thin">
        <color theme="1" tint="0.49998000264167786"/>
      </top>
      <bottom style="thin">
        <color theme="1" tint="0.49998000264167786"/>
      </bottom>
    </border>
    <border>
      <left style="thin">
        <color theme="1" tint="0.49998000264167786"/>
      </left>
      <right>
        <color indexed="63"/>
      </right>
      <top style="thin">
        <color theme="1" tint="0.49998000264167786"/>
      </top>
      <bottom style="thin">
        <color theme="1" tint="0.49998000264167786"/>
      </bottom>
    </border>
    <border>
      <left style="hair">
        <color theme="1" tint="0.49998000264167786"/>
      </left>
      <right>
        <color indexed="63"/>
      </right>
      <top>
        <color indexed="63"/>
      </top>
      <bottom>
        <color indexed="63"/>
      </bottom>
    </border>
    <border>
      <left>
        <color indexed="63"/>
      </left>
      <right style="thin"/>
      <top>
        <color indexed="63"/>
      </top>
      <bottom style="medium"/>
    </border>
    <border>
      <left>
        <color indexed="63"/>
      </left>
      <right style="thin"/>
      <top style="medium"/>
      <bottom style="thin"/>
    </border>
    <border>
      <left>
        <color indexed="63"/>
      </left>
      <right style="thin"/>
      <top style="thin"/>
      <bottom>
        <color indexed="63"/>
      </bottom>
    </border>
    <border>
      <left style="medium"/>
      <right>
        <color indexed="63"/>
      </right>
      <top>
        <color indexed="63"/>
      </top>
      <bottom style="thin"/>
    </border>
    <border>
      <left>
        <color indexed="63"/>
      </left>
      <right style="thin"/>
      <top>
        <color indexed="63"/>
      </top>
      <bottom style="thin"/>
    </border>
    <border>
      <left>
        <color indexed="63"/>
      </left>
      <right style="thin"/>
      <top style="thin"/>
      <bottom style="medium"/>
    </border>
    <border>
      <left style="medium"/>
      <right>
        <color indexed="63"/>
      </right>
      <top style="thin"/>
      <bottom style="thin"/>
    </border>
    <border>
      <left>
        <color indexed="63"/>
      </left>
      <right style="thin"/>
      <top style="thin"/>
      <bottom style="thin"/>
    </border>
    <border>
      <left>
        <color indexed="63"/>
      </left>
      <right style="medium"/>
      <top style="medium"/>
      <bottom style="thin"/>
    </border>
    <border>
      <left/>
      <right/>
      <top style="medium"/>
      <bottom style="thin"/>
    </border>
    <border>
      <left style="medium"/>
      <right style="thin"/>
      <top>
        <color indexed="63"/>
      </top>
      <bottom>
        <color indexed="63"/>
      </bottom>
    </border>
    <border>
      <left style="medium"/>
      <right style="thin"/>
      <top>
        <color indexed="63"/>
      </top>
      <bottom style="medium"/>
    </border>
    <border>
      <left>
        <color indexed="63"/>
      </left>
      <right style="medium"/>
      <top style="thin"/>
      <bottom style="thin"/>
    </border>
    <border>
      <left style="thin"/>
      <right/>
      <top style="thin"/>
      <bottom style="medium"/>
    </border>
    <border>
      <left style="medium"/>
      <right style="thin"/>
      <top style="thin"/>
      <bottom>
        <color indexed="63"/>
      </bottom>
    </border>
    <border>
      <left/>
      <right/>
      <top>
        <color indexed="63"/>
      </top>
      <bottom style="thin"/>
    </border>
  </borders>
  <cellStyleXfs count="7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27" borderId="2" applyNumberFormat="0" applyAlignment="0" applyProtection="0"/>
    <xf numFmtId="0" fontId="40" fillId="27" borderId="1" applyNumberFormat="0" applyAlignment="0" applyProtection="0"/>
    <xf numFmtId="0" fontId="4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28" borderId="7" applyNumberFormat="0" applyAlignment="0" applyProtection="0"/>
    <xf numFmtId="0" fontId="47" fillId="0" borderId="0" applyNumberFormat="0" applyFill="0" applyBorder="0" applyAlignment="0" applyProtection="0"/>
    <xf numFmtId="0" fontId="48" fillId="29" borderId="0" applyNumberFormat="0" applyBorder="0" applyAlignment="0" applyProtection="0"/>
    <xf numFmtId="0" fontId="11" fillId="0" borderId="0">
      <alignment/>
      <protection/>
    </xf>
    <xf numFmtId="0" fontId="49" fillId="0" borderId="0">
      <alignment/>
      <protection/>
    </xf>
    <xf numFmtId="0" fontId="11"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49" fontId="5" fillId="0" borderId="0" applyBorder="0">
      <alignment vertical="top"/>
      <protection/>
    </xf>
    <xf numFmtId="0" fontId="2" fillId="0" borderId="0">
      <alignment/>
      <protection/>
    </xf>
    <xf numFmtId="0" fontId="7" fillId="0" borderId="0">
      <alignment/>
      <protection/>
    </xf>
    <xf numFmtId="0" fontId="2" fillId="0" borderId="0">
      <alignment/>
      <protection/>
    </xf>
    <xf numFmtId="0" fontId="50" fillId="0" borderId="0" applyNumberFormat="0" applyFill="0" applyBorder="0" applyAlignment="0" applyProtection="0"/>
    <xf numFmtId="0" fontId="51" fillId="30" borderId="0" applyNumberFormat="0" applyBorder="0" applyAlignment="0" applyProtection="0"/>
    <xf numFmtId="0" fontId="5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3" fillId="0" borderId="9" applyNumberFormat="0" applyFill="0" applyAlignment="0" applyProtection="0"/>
    <xf numFmtId="0" fontId="5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64" fontId="9" fillId="0" borderId="0" applyFont="0" applyFill="0" applyBorder="0" applyAlignment="0" applyProtection="0"/>
    <xf numFmtId="0" fontId="55" fillId="32" borderId="0" applyNumberFormat="0" applyBorder="0" applyAlignment="0" applyProtection="0"/>
  </cellStyleXfs>
  <cellXfs count="423">
    <xf numFmtId="0" fontId="0" fillId="0" borderId="0" xfId="0" applyAlignment="1">
      <alignment/>
    </xf>
    <xf numFmtId="0" fontId="0" fillId="0" borderId="0" xfId="0" applyFont="1" applyAlignment="1">
      <alignment/>
    </xf>
    <xf numFmtId="0" fontId="56" fillId="0" borderId="0" xfId="59" applyFont="1" applyFill="1" applyAlignment="1" applyProtection="1">
      <alignment horizontal="left" vertical="center" wrapText="1"/>
      <protection/>
    </xf>
    <xf numFmtId="0" fontId="56" fillId="0" borderId="0" xfId="59" applyFont="1" applyAlignment="1" applyProtection="1">
      <alignment vertical="center" wrapText="1"/>
      <protection/>
    </xf>
    <xf numFmtId="0" fontId="56" fillId="0" borderId="0" xfId="59" applyFont="1" applyFill="1" applyAlignment="1" applyProtection="1">
      <alignment vertical="center" wrapText="1"/>
      <protection/>
    </xf>
    <xf numFmtId="0" fontId="57" fillId="0" borderId="0" xfId="61" applyFont="1" applyFill="1" applyBorder="1" applyAlignment="1" applyProtection="1">
      <alignment horizontal="right" vertical="center" wrapText="1"/>
      <protection/>
    </xf>
    <xf numFmtId="0" fontId="56" fillId="33" borderId="0" xfId="59" applyFont="1" applyFill="1" applyBorder="1" applyAlignment="1" applyProtection="1">
      <alignment vertical="center" wrapText="1"/>
      <protection/>
    </xf>
    <xf numFmtId="0" fontId="56" fillId="0" borderId="0" xfId="59" applyFont="1" applyBorder="1" applyAlignment="1" applyProtection="1">
      <alignment vertical="center" wrapText="1"/>
      <protection/>
    </xf>
    <xf numFmtId="0" fontId="56" fillId="33" borderId="0" xfId="61" applyFont="1" applyFill="1" applyBorder="1" applyAlignment="1" applyProtection="1">
      <alignment vertical="center" wrapText="1"/>
      <protection/>
    </xf>
    <xf numFmtId="0" fontId="57" fillId="33" borderId="0" xfId="61" applyFont="1" applyFill="1" applyBorder="1" applyAlignment="1" applyProtection="1">
      <alignment vertical="center" wrapText="1"/>
      <protection/>
    </xf>
    <xf numFmtId="0" fontId="3" fillId="0" borderId="0" xfId="59" applyFont="1" applyAlignment="1" applyProtection="1">
      <alignment vertical="center" wrapText="1"/>
      <protection/>
    </xf>
    <xf numFmtId="0" fontId="5" fillId="0" borderId="0" xfId="61" applyFont="1" applyFill="1" applyBorder="1" applyAlignment="1" applyProtection="1">
      <alignment vertical="center" wrapText="1"/>
      <protection/>
    </xf>
    <xf numFmtId="0" fontId="5" fillId="0" borderId="0" xfId="59" applyFont="1" applyAlignment="1" applyProtection="1">
      <alignment vertical="center" wrapText="1"/>
      <protection/>
    </xf>
    <xf numFmtId="0" fontId="3" fillId="34" borderId="0" xfId="59" applyFont="1" applyFill="1" applyAlignment="1" applyProtection="1">
      <alignment vertical="center" wrapText="1"/>
      <protection/>
    </xf>
    <xf numFmtId="0" fontId="6" fillId="34" borderId="0" xfId="61" applyFont="1" applyFill="1" applyBorder="1" applyAlignment="1" applyProtection="1">
      <alignment horizontal="center" vertical="center" wrapText="1"/>
      <protection/>
    </xf>
    <xf numFmtId="0" fontId="5" fillId="34" borderId="0" xfId="61" applyFont="1" applyFill="1" applyBorder="1" applyAlignment="1" applyProtection="1">
      <alignment vertical="center" wrapText="1"/>
      <protection/>
    </xf>
    <xf numFmtId="0" fontId="5" fillId="34" borderId="0" xfId="59" applyFont="1" applyFill="1" applyAlignment="1" applyProtection="1">
      <alignment vertical="center" wrapText="1"/>
      <protection/>
    </xf>
    <xf numFmtId="0" fontId="5" fillId="33" borderId="0" xfId="61" applyFont="1" applyFill="1" applyBorder="1" applyAlignment="1" applyProtection="1">
      <alignment horizontal="center" vertical="center" wrapText="1"/>
      <protection/>
    </xf>
    <xf numFmtId="0" fontId="6" fillId="33" borderId="0" xfId="61" applyFont="1" applyFill="1" applyBorder="1" applyAlignment="1" applyProtection="1">
      <alignment vertical="center" wrapText="1"/>
      <protection/>
    </xf>
    <xf numFmtId="49" fontId="6" fillId="33" borderId="0" xfId="62" applyNumberFormat="1" applyFont="1" applyFill="1" applyBorder="1" applyAlignment="1" applyProtection="1">
      <alignment horizontal="center" vertical="center" wrapText="1"/>
      <protection/>
    </xf>
    <xf numFmtId="14" fontId="5" fillId="33" borderId="0" xfId="62" applyNumberFormat="1" applyFont="1" applyFill="1" applyBorder="1" applyAlignment="1" applyProtection="1">
      <alignment horizontal="center" vertical="center" wrapText="1"/>
      <protection/>
    </xf>
    <xf numFmtId="0" fontId="5" fillId="0" borderId="0" xfId="59" applyFont="1" applyFill="1" applyBorder="1" applyAlignment="1" applyProtection="1">
      <alignment vertical="center" wrapText="1"/>
      <protection/>
    </xf>
    <xf numFmtId="49" fontId="3" fillId="0" borderId="0" xfId="54" applyNumberFormat="1" applyFont="1" applyAlignment="1" applyProtection="1">
      <alignment horizontal="center" vertical="center" wrapText="1"/>
      <protection/>
    </xf>
    <xf numFmtId="49" fontId="58" fillId="0" borderId="0" xfId="54" applyNumberFormat="1" applyFont="1" applyAlignment="1" applyProtection="1">
      <alignment vertical="top"/>
      <protection/>
    </xf>
    <xf numFmtId="0" fontId="5" fillId="0" borderId="0" xfId="61" applyFont="1" applyFill="1" applyBorder="1" applyAlignment="1" applyProtection="1">
      <alignment horizontal="center" vertical="center" wrapText="1"/>
      <protection/>
    </xf>
    <xf numFmtId="49" fontId="5" fillId="0" borderId="0" xfId="62" applyNumberFormat="1" applyFont="1" applyFill="1" applyBorder="1" applyAlignment="1" applyProtection="1">
      <alignment horizontal="center" vertical="center" wrapText="1"/>
      <protection/>
    </xf>
    <xf numFmtId="0" fontId="5" fillId="0" borderId="0" xfId="59" applyFont="1" applyFill="1" applyAlignment="1" applyProtection="1">
      <alignment horizontal="center" vertical="center" wrapText="1"/>
      <protection/>
    </xf>
    <xf numFmtId="0" fontId="5" fillId="0" borderId="0" xfId="59" applyFont="1" applyFill="1" applyAlignment="1" applyProtection="1">
      <alignment vertical="center" wrapText="1"/>
      <protection/>
    </xf>
    <xf numFmtId="0" fontId="5" fillId="0" borderId="0" xfId="59" applyFont="1" applyAlignment="1" applyProtection="1">
      <alignment horizontal="center" vertical="center" wrapText="1"/>
      <protection/>
    </xf>
    <xf numFmtId="49" fontId="5" fillId="0" borderId="0" xfId="60" applyNumberFormat="1" applyFont="1" applyProtection="1">
      <alignment vertical="top"/>
      <protection/>
    </xf>
    <xf numFmtId="0" fontId="5" fillId="0" borderId="0" xfId="59" applyFont="1" applyFill="1" applyAlignment="1" applyProtection="1">
      <alignment horizontal="left" vertical="center" wrapText="1"/>
      <protection/>
    </xf>
    <xf numFmtId="0" fontId="0" fillId="2" borderId="0" xfId="0" applyFill="1" applyAlignment="1">
      <alignment/>
    </xf>
    <xf numFmtId="0" fontId="56" fillId="2" borderId="0" xfId="59" applyNumberFormat="1" applyFont="1" applyFill="1" applyAlignment="1" applyProtection="1">
      <alignment vertical="center" wrapText="1"/>
      <protection/>
    </xf>
    <xf numFmtId="0" fontId="56" fillId="2" borderId="0" xfId="59" applyFont="1" applyFill="1" applyAlignment="1" applyProtection="1">
      <alignment horizontal="left" vertical="center" wrapText="1"/>
      <protection/>
    </xf>
    <xf numFmtId="0" fontId="56" fillId="2" borderId="0" xfId="59" applyFont="1" applyFill="1" applyAlignment="1" applyProtection="1">
      <alignment vertical="center" wrapText="1"/>
      <protection/>
    </xf>
    <xf numFmtId="0" fontId="56" fillId="2" borderId="0" xfId="59" applyFont="1" applyFill="1" applyBorder="1" applyAlignment="1" applyProtection="1">
      <alignment vertical="center" wrapText="1"/>
      <protection/>
    </xf>
    <xf numFmtId="49" fontId="56" fillId="2" borderId="0" xfId="62" applyNumberFormat="1" applyFont="1" applyFill="1" applyBorder="1" applyAlignment="1" applyProtection="1">
      <alignment horizontal="left" vertical="center" wrapText="1"/>
      <protection/>
    </xf>
    <xf numFmtId="0" fontId="56" fillId="2" borderId="0" xfId="59" applyFont="1" applyFill="1" applyAlignment="1" applyProtection="1">
      <alignment horizontal="center" vertical="center" wrapText="1"/>
      <protection/>
    </xf>
    <xf numFmtId="0" fontId="0" fillId="0" borderId="0" xfId="0" applyBorder="1" applyAlignment="1">
      <alignment/>
    </xf>
    <xf numFmtId="0" fontId="0" fillId="0" borderId="0" xfId="0" applyFont="1" applyAlignment="1">
      <alignment horizontal="left"/>
    </xf>
    <xf numFmtId="0" fontId="58" fillId="0" borderId="0" xfId="54" applyNumberFormat="1" applyFont="1" applyAlignment="1" applyProtection="1">
      <alignment vertical="top"/>
      <protection/>
    </xf>
    <xf numFmtId="14" fontId="5" fillId="0" borderId="0" xfId="61" applyNumberFormat="1" applyFont="1" applyFill="1" applyBorder="1" applyAlignment="1" applyProtection="1">
      <alignment vertical="center" wrapText="1"/>
      <protection/>
    </xf>
    <xf numFmtId="0" fontId="59" fillId="0" borderId="0" xfId="0" applyFont="1" applyAlignment="1">
      <alignment/>
    </xf>
    <xf numFmtId="0" fontId="0" fillId="0" borderId="0" xfId="0" applyAlignment="1">
      <alignment horizontal="right"/>
    </xf>
    <xf numFmtId="49" fontId="5" fillId="0" borderId="0" xfId="60" applyNumberFormat="1" applyFont="1" applyAlignment="1" applyProtection="1">
      <alignment vertical="top" wrapText="1"/>
      <protection/>
    </xf>
    <xf numFmtId="0" fontId="37" fillId="2" borderId="0" xfId="59" applyFont="1" applyFill="1" applyAlignment="1" applyProtection="1">
      <alignment vertical="center" wrapText="1"/>
      <protection/>
    </xf>
    <xf numFmtId="0" fontId="37" fillId="0" borderId="0" xfId="59" applyFont="1" applyAlignment="1" applyProtection="1">
      <alignment vertical="center" wrapText="1"/>
      <protection/>
    </xf>
    <xf numFmtId="0" fontId="37" fillId="34" borderId="0" xfId="59" applyFont="1" applyFill="1" applyAlignment="1" applyProtection="1">
      <alignment vertical="center" wrapText="1"/>
      <protection/>
    </xf>
    <xf numFmtId="0" fontId="37" fillId="35" borderId="0" xfId="0" applyFont="1" applyFill="1" applyAlignment="1">
      <alignment/>
    </xf>
    <xf numFmtId="0" fontId="37" fillId="0" borderId="0" xfId="0" applyFont="1" applyAlignment="1">
      <alignment/>
    </xf>
    <xf numFmtId="0" fontId="37" fillId="35" borderId="0" xfId="0" applyFont="1" applyFill="1" applyAlignment="1">
      <alignment horizontal="right"/>
    </xf>
    <xf numFmtId="0" fontId="54" fillId="0" borderId="0" xfId="0" applyFont="1" applyAlignment="1">
      <alignment/>
    </xf>
    <xf numFmtId="0" fontId="0" fillId="0" borderId="10" xfId="0" applyFont="1" applyBorder="1" applyAlignment="1">
      <alignment/>
    </xf>
    <xf numFmtId="0" fontId="60" fillId="0" borderId="0" xfId="0" applyFont="1" applyBorder="1" applyAlignment="1">
      <alignment horizontal="center" wrapText="1"/>
    </xf>
    <xf numFmtId="0" fontId="45" fillId="0" borderId="11" xfId="0" applyFont="1" applyBorder="1" applyAlignment="1">
      <alignment horizontal="center" wrapText="1"/>
    </xf>
    <xf numFmtId="0" fontId="0" fillId="0" borderId="0" xfId="0" applyFont="1" applyAlignment="1">
      <alignment horizontal="center" vertical="center"/>
    </xf>
    <xf numFmtId="0" fontId="0" fillId="0" borderId="0" xfId="0" applyFont="1" applyAlignment="1">
      <alignment/>
    </xf>
    <xf numFmtId="0" fontId="45" fillId="0" borderId="12" xfId="0" applyFont="1" applyBorder="1" applyAlignment="1">
      <alignment horizontal="center" vertical="center" wrapText="1"/>
    </xf>
    <xf numFmtId="0" fontId="45" fillId="0" borderId="13" xfId="0" applyFont="1" applyBorder="1" applyAlignment="1">
      <alignment horizontal="center" vertical="center" wrapText="1"/>
    </xf>
    <xf numFmtId="0" fontId="45" fillId="0" borderId="0"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0" xfId="0" applyFont="1" applyFill="1" applyBorder="1" applyAlignment="1">
      <alignment vertical="top" wrapText="1"/>
    </xf>
    <xf numFmtId="0" fontId="61" fillId="0" borderId="0" xfId="0" applyFont="1" applyFill="1" applyBorder="1" applyAlignment="1">
      <alignment horizontal="center" wrapText="1"/>
    </xf>
    <xf numFmtId="164" fontId="45" fillId="0" borderId="0" xfId="0" applyNumberFormat="1" applyFont="1" applyFill="1" applyBorder="1" applyAlignment="1">
      <alignment/>
    </xf>
    <xf numFmtId="0" fontId="5" fillId="0" borderId="0" xfId="73" applyNumberFormat="1" applyFont="1" applyFill="1" applyBorder="1" applyAlignment="1" applyProtection="1">
      <alignment horizontal="left" vertical="center" wrapText="1"/>
      <protection locked="0"/>
    </xf>
    <xf numFmtId="0" fontId="5" fillId="0" borderId="0" xfId="73" applyNumberFormat="1" applyFont="1" applyFill="1" applyBorder="1" applyAlignment="1" applyProtection="1">
      <alignment horizontal="right" vertical="center" wrapText="1"/>
      <protection locked="0"/>
    </xf>
    <xf numFmtId="164" fontId="5" fillId="0" borderId="0" xfId="73" applyNumberFormat="1" applyFont="1" applyFill="1" applyBorder="1" applyAlignment="1" applyProtection="1">
      <alignment horizontal="right" vertical="center" wrapText="1"/>
      <protection locked="0"/>
    </xf>
    <xf numFmtId="0" fontId="62" fillId="0" borderId="0" xfId="42" applyFont="1" applyFill="1" applyBorder="1" applyAlignment="1" applyProtection="1">
      <alignment horizontal="left" vertical="center" wrapText="1"/>
      <protection/>
    </xf>
    <xf numFmtId="164" fontId="0" fillId="0" borderId="0" xfId="0" applyNumberFormat="1" applyFont="1" applyFill="1" applyBorder="1" applyAlignment="1">
      <alignment/>
    </xf>
    <xf numFmtId="0" fontId="54" fillId="0" borderId="0" xfId="0" applyFont="1" applyFill="1" applyBorder="1" applyAlignment="1">
      <alignment vertical="top" wrapText="1"/>
    </xf>
    <xf numFmtId="0" fontId="0" fillId="0" borderId="0" xfId="0" applyFont="1" applyFill="1" applyBorder="1" applyAlignment="1">
      <alignment horizontal="center" vertical="center" wrapText="1"/>
    </xf>
    <xf numFmtId="0" fontId="60" fillId="0" borderId="0" xfId="0" applyFont="1" applyBorder="1" applyAlignment="1">
      <alignment horizontal="center" vertical="center" wrapText="1"/>
    </xf>
    <xf numFmtId="0" fontId="0" fillId="0" borderId="10" xfId="0" applyFont="1" applyBorder="1" applyAlignment="1">
      <alignment horizontal="center" vertical="center"/>
    </xf>
    <xf numFmtId="0" fontId="3" fillId="0" borderId="0" xfId="59" applyFont="1" applyFill="1" applyBorder="1" applyAlignment="1" applyProtection="1">
      <alignment vertical="center" wrapText="1"/>
      <protection/>
    </xf>
    <xf numFmtId="0" fontId="37" fillId="0" borderId="0" xfId="59" applyFont="1" applyFill="1" applyBorder="1" applyAlignment="1" applyProtection="1">
      <alignment vertical="center" wrapText="1"/>
      <protection/>
    </xf>
    <xf numFmtId="0" fontId="8" fillId="33" borderId="0" xfId="62" applyNumberFormat="1" applyFont="1" applyFill="1" applyBorder="1" applyAlignment="1" applyProtection="1">
      <alignment horizontal="center" vertical="center" wrapText="1"/>
      <protection/>
    </xf>
    <xf numFmtId="0" fontId="5" fillId="33" borderId="0" xfId="59" applyFont="1" applyFill="1" applyBorder="1" applyAlignment="1" applyProtection="1">
      <alignment horizontal="center" vertical="center" wrapText="1"/>
      <protection/>
    </xf>
    <xf numFmtId="49" fontId="5" fillId="33" borderId="0" xfId="62" applyNumberFormat="1" applyFont="1" applyFill="1" applyBorder="1" applyAlignment="1" applyProtection="1">
      <alignment horizontal="center" vertical="center" wrapText="1"/>
      <protection/>
    </xf>
    <xf numFmtId="0" fontId="5" fillId="33" borderId="14" xfId="61" applyFont="1" applyFill="1" applyBorder="1" applyAlignment="1" applyProtection="1">
      <alignment vertical="center" wrapText="1"/>
      <protection/>
    </xf>
    <xf numFmtId="0" fontId="6" fillId="36" borderId="15" xfId="62" applyNumberFormat="1" applyFont="1" applyFill="1" applyBorder="1" applyAlignment="1" applyProtection="1">
      <alignment horizontal="center" vertical="center" wrapText="1"/>
      <protection/>
    </xf>
    <xf numFmtId="0" fontId="6" fillId="36" borderId="16" xfId="62" applyNumberFormat="1" applyFont="1" applyFill="1" applyBorder="1" applyAlignment="1" applyProtection="1">
      <alignment horizontal="center" vertical="center" wrapText="1"/>
      <protection/>
    </xf>
    <xf numFmtId="0" fontId="6" fillId="36" borderId="17" xfId="62" applyNumberFormat="1" applyFont="1" applyFill="1" applyBorder="1" applyAlignment="1" applyProtection="1">
      <alignment horizontal="center" vertical="center" wrapText="1"/>
      <protection/>
    </xf>
    <xf numFmtId="0" fontId="6" fillId="36" borderId="14" xfId="61" applyFont="1" applyFill="1" applyBorder="1" applyAlignment="1" applyProtection="1">
      <alignment horizontal="center" vertical="center" wrapText="1"/>
      <protection/>
    </xf>
    <xf numFmtId="0" fontId="6" fillId="36" borderId="17" xfId="61" applyFont="1" applyFill="1" applyBorder="1" applyAlignment="1" applyProtection="1">
      <alignment horizontal="center" vertical="center" wrapText="1"/>
      <protection/>
    </xf>
    <xf numFmtId="0" fontId="5" fillId="36" borderId="16" xfId="61" applyFont="1" applyFill="1" applyBorder="1" applyAlignment="1" applyProtection="1">
      <alignment horizontal="right" vertical="center" wrapText="1" indent="1"/>
      <protection/>
    </xf>
    <xf numFmtId="0" fontId="5" fillId="36" borderId="17" xfId="61" applyFont="1" applyFill="1" applyBorder="1" applyAlignment="1" applyProtection="1">
      <alignment horizontal="right" vertical="center" wrapText="1" indent="1"/>
      <protection/>
    </xf>
    <xf numFmtId="49" fontId="5" fillId="36" borderId="16" xfId="62" applyNumberFormat="1" applyFont="1" applyFill="1" applyBorder="1" applyAlignment="1" applyProtection="1">
      <alignment horizontal="right" vertical="center" wrapText="1" indent="1"/>
      <protection/>
    </xf>
    <xf numFmtId="49" fontId="5" fillId="36" borderId="17" xfId="62" applyNumberFormat="1" applyFont="1" applyFill="1" applyBorder="1" applyAlignment="1" applyProtection="1">
      <alignment horizontal="right" vertical="center" wrapText="1" indent="1"/>
      <protection/>
    </xf>
    <xf numFmtId="0" fontId="45" fillId="0" borderId="0" xfId="0" applyFont="1" applyAlignment="1">
      <alignment/>
    </xf>
    <xf numFmtId="0" fontId="0" fillId="0" borderId="0" xfId="0" applyFill="1" applyAlignment="1">
      <alignment/>
    </xf>
    <xf numFmtId="0" fontId="0" fillId="0" borderId="0" xfId="0" applyFill="1" applyBorder="1" applyAlignment="1">
      <alignment/>
    </xf>
    <xf numFmtId="0" fontId="5" fillId="0" borderId="0" xfId="58" applyNumberFormat="1" applyFont="1" applyFill="1" applyBorder="1" applyAlignment="1" applyProtection="1">
      <alignment horizontal="left" vertical="center" wrapText="1"/>
      <protection locked="0"/>
    </xf>
    <xf numFmtId="0" fontId="0" fillId="0" borderId="0" xfId="58" applyNumberFormat="1" applyFont="1" applyFill="1" applyBorder="1" applyAlignment="1" applyProtection="1">
      <alignment horizontal="left" vertical="center" wrapText="1"/>
      <protection locked="0"/>
    </xf>
    <xf numFmtId="0" fontId="0" fillId="0" borderId="0" xfId="0" applyFont="1" applyFill="1" applyBorder="1" applyAlignment="1">
      <alignment/>
    </xf>
    <xf numFmtId="0" fontId="45" fillId="0" borderId="18" xfId="0" applyFont="1" applyBorder="1" applyAlignment="1">
      <alignment/>
    </xf>
    <xf numFmtId="0" fontId="45" fillId="0" borderId="19" xfId="0" applyFont="1" applyBorder="1" applyAlignment="1">
      <alignment/>
    </xf>
    <xf numFmtId="0" fontId="0" fillId="37" borderId="20" xfId="0" applyFill="1" applyBorder="1" applyAlignment="1">
      <alignment horizontal="left"/>
    </xf>
    <xf numFmtId="0" fontId="0" fillId="0" borderId="20" xfId="0" applyBorder="1" applyAlignment="1">
      <alignment horizontal="left"/>
    </xf>
    <xf numFmtId="0" fontId="0" fillId="0" borderId="20" xfId="0" applyFont="1" applyBorder="1" applyAlignment="1">
      <alignment horizontal="left"/>
    </xf>
    <xf numFmtId="0" fontId="45" fillId="0" borderId="21" xfId="0" applyFont="1" applyBorder="1" applyAlignment="1">
      <alignment/>
    </xf>
    <xf numFmtId="0" fontId="0" fillId="0" borderId="22" xfId="0" applyFont="1" applyBorder="1" applyAlignment="1">
      <alignment horizontal="left"/>
    </xf>
    <xf numFmtId="0" fontId="0" fillId="11" borderId="19" xfId="0" applyFont="1" applyFill="1" applyBorder="1" applyAlignment="1">
      <alignment/>
    </xf>
    <xf numFmtId="0" fontId="0" fillId="11" borderId="21" xfId="0" applyFont="1" applyFill="1" applyBorder="1" applyAlignment="1">
      <alignment/>
    </xf>
    <xf numFmtId="0" fontId="0" fillId="0" borderId="20" xfId="0" applyFont="1" applyBorder="1" applyAlignment="1">
      <alignment/>
    </xf>
    <xf numFmtId="0" fontId="0" fillId="37" borderId="19" xfId="0" applyFill="1" applyBorder="1" applyAlignment="1">
      <alignment/>
    </xf>
    <xf numFmtId="0" fontId="0" fillId="0" borderId="20" xfId="0" applyBorder="1" applyAlignment="1">
      <alignment/>
    </xf>
    <xf numFmtId="0" fontId="0" fillId="0" borderId="22" xfId="0" applyFont="1" applyBorder="1" applyAlignment="1">
      <alignment/>
    </xf>
    <xf numFmtId="0" fontId="0" fillId="0" borderId="23" xfId="0" applyFont="1" applyBorder="1" applyAlignment="1">
      <alignment/>
    </xf>
    <xf numFmtId="0" fontId="0" fillId="0" borderId="24" xfId="0" applyFont="1" applyBorder="1" applyAlignment="1">
      <alignment/>
    </xf>
    <xf numFmtId="0" fontId="0" fillId="0" borderId="25" xfId="0" applyBorder="1" applyAlignment="1">
      <alignment/>
    </xf>
    <xf numFmtId="0" fontId="45" fillId="0" borderId="24" xfId="0" applyFont="1" applyBorder="1" applyAlignment="1">
      <alignment/>
    </xf>
    <xf numFmtId="0" fontId="45" fillId="0" borderId="26" xfId="0" applyFont="1" applyBorder="1" applyAlignment="1">
      <alignment/>
    </xf>
    <xf numFmtId="0" fontId="45" fillId="0" borderId="25" xfId="0" applyFont="1" applyBorder="1" applyAlignment="1">
      <alignment/>
    </xf>
    <xf numFmtId="0" fontId="45" fillId="0" borderId="0" xfId="0" applyFont="1" applyBorder="1" applyAlignment="1">
      <alignment wrapText="1"/>
    </xf>
    <xf numFmtId="0" fontId="45" fillId="0" borderId="27" xfId="0" applyFont="1" applyBorder="1" applyAlignment="1">
      <alignment wrapText="1"/>
    </xf>
    <xf numFmtId="0" fontId="45" fillId="0" borderId="28" xfId="0" applyFont="1" applyBorder="1" applyAlignment="1">
      <alignment wrapText="1"/>
    </xf>
    <xf numFmtId="0" fontId="0" fillId="37" borderId="21" xfId="0" applyFill="1" applyBorder="1" applyAlignment="1">
      <alignment/>
    </xf>
    <xf numFmtId="0" fontId="0" fillId="37" borderId="18" xfId="0" applyFont="1" applyFill="1" applyBorder="1" applyAlignment="1">
      <alignment/>
    </xf>
    <xf numFmtId="0" fontId="0" fillId="0" borderId="22" xfId="0" applyBorder="1" applyAlignment="1">
      <alignment/>
    </xf>
    <xf numFmtId="0" fontId="0" fillId="11" borderId="19" xfId="0" applyFont="1" applyFill="1" applyBorder="1" applyAlignment="1">
      <alignment horizontal="right"/>
    </xf>
    <xf numFmtId="0" fontId="0" fillId="11" borderId="29" xfId="0" applyFill="1" applyBorder="1" applyAlignment="1">
      <alignment horizontal="right"/>
    </xf>
    <xf numFmtId="0" fontId="0" fillId="11" borderId="30" xfId="0" applyFill="1" applyBorder="1" applyAlignment="1">
      <alignment horizontal="right"/>
    </xf>
    <xf numFmtId="0" fontId="0" fillId="11" borderId="29" xfId="0" applyFont="1" applyFill="1" applyBorder="1" applyAlignment="1">
      <alignment horizontal="right"/>
    </xf>
    <xf numFmtId="0" fontId="0" fillId="11" borderId="30" xfId="0" applyFont="1" applyFill="1" applyBorder="1" applyAlignment="1">
      <alignment horizontal="right"/>
    </xf>
    <xf numFmtId="0" fontId="0" fillId="38" borderId="24" xfId="0" applyFill="1" applyBorder="1" applyAlignment="1">
      <alignment horizontal="center"/>
    </xf>
    <xf numFmtId="0" fontId="0" fillId="38" borderId="31" xfId="0" applyFill="1" applyBorder="1" applyAlignment="1">
      <alignment horizontal="center"/>
    </xf>
    <xf numFmtId="0" fontId="0" fillId="39" borderId="0" xfId="0" applyFill="1" applyBorder="1" applyAlignment="1">
      <alignment/>
    </xf>
    <xf numFmtId="0" fontId="0" fillId="39" borderId="0" xfId="0" applyFill="1" applyAlignment="1">
      <alignment/>
    </xf>
    <xf numFmtId="0" fontId="0" fillId="0" borderId="32" xfId="0" applyBorder="1" applyAlignment="1">
      <alignment/>
    </xf>
    <xf numFmtId="0" fontId="0" fillId="0" borderId="33" xfId="0" applyBorder="1" applyAlignment="1">
      <alignment/>
    </xf>
    <xf numFmtId="0" fontId="0" fillId="0" borderId="34" xfId="0" applyBorder="1" applyAlignment="1">
      <alignment/>
    </xf>
    <xf numFmtId="0" fontId="0" fillId="0" borderId="35" xfId="0" applyBorder="1" applyAlignment="1">
      <alignment/>
    </xf>
    <xf numFmtId="0" fontId="0" fillId="0" borderId="36" xfId="0" applyBorder="1" applyAlignment="1">
      <alignment/>
    </xf>
    <xf numFmtId="0" fontId="0" fillId="0" borderId="37" xfId="0" applyBorder="1" applyAlignment="1">
      <alignment/>
    </xf>
    <xf numFmtId="0" fontId="0" fillId="0" borderId="38" xfId="0" applyBorder="1" applyAlignment="1">
      <alignment/>
    </xf>
    <xf numFmtId="0" fontId="63" fillId="39" borderId="0" xfId="0" applyFont="1" applyFill="1" applyBorder="1" applyAlignment="1">
      <alignment/>
    </xf>
    <xf numFmtId="0" fontId="0" fillId="0" borderId="0" xfId="0" applyFill="1" applyAlignment="1" applyProtection="1">
      <alignment/>
      <protection/>
    </xf>
    <xf numFmtId="0" fontId="0" fillId="39" borderId="0" xfId="0" applyFill="1" applyBorder="1" applyAlignment="1">
      <alignment horizontal="center" vertical="top"/>
    </xf>
    <xf numFmtId="0" fontId="0" fillId="0" borderId="0" xfId="0" applyFill="1" applyBorder="1" applyAlignment="1">
      <alignment horizontal="center" vertical="top"/>
    </xf>
    <xf numFmtId="0" fontId="0" fillId="0" borderId="34" xfId="0" applyBorder="1" applyAlignment="1">
      <alignment horizontal="center" vertical="top"/>
    </xf>
    <xf numFmtId="0" fontId="0" fillId="0" borderId="35" xfId="0" applyBorder="1" applyAlignment="1">
      <alignment horizontal="center" vertical="top"/>
    </xf>
    <xf numFmtId="0" fontId="0" fillId="0" borderId="0" xfId="0" applyAlignment="1">
      <alignment horizontal="center" vertical="top"/>
    </xf>
    <xf numFmtId="0" fontId="0" fillId="0" borderId="0" xfId="0" applyFill="1" applyAlignment="1" applyProtection="1">
      <alignment horizontal="center" vertical="top"/>
      <protection/>
    </xf>
    <xf numFmtId="0" fontId="0" fillId="0" borderId="39" xfId="0" applyBorder="1" applyAlignment="1">
      <alignment horizontal="right"/>
    </xf>
    <xf numFmtId="0" fontId="10" fillId="0" borderId="0" xfId="42" applyFont="1" applyFill="1" applyBorder="1" applyAlignment="1" applyProtection="1">
      <alignment/>
      <protection/>
    </xf>
    <xf numFmtId="0" fontId="45" fillId="0" borderId="35" xfId="0" applyFont="1" applyBorder="1" applyAlignment="1">
      <alignment horizontal="right"/>
    </xf>
    <xf numFmtId="0" fontId="64" fillId="0" borderId="0" xfId="0" applyFont="1" applyFill="1" applyBorder="1" applyAlignment="1">
      <alignment vertical="center" wrapText="1"/>
    </xf>
    <xf numFmtId="0" fontId="0" fillId="0" borderId="0" xfId="0" applyFill="1" applyBorder="1" applyAlignment="1">
      <alignment vertical="center"/>
    </xf>
    <xf numFmtId="0" fontId="0" fillId="0" borderId="34" xfId="0" applyBorder="1" applyAlignment="1">
      <alignment vertical="center"/>
    </xf>
    <xf numFmtId="0" fontId="0" fillId="0" borderId="35" xfId="0" applyBorder="1" applyAlignment="1">
      <alignment vertical="center"/>
    </xf>
    <xf numFmtId="0" fontId="0" fillId="0" borderId="0" xfId="0" applyAlignment="1">
      <alignment vertical="center"/>
    </xf>
    <xf numFmtId="0" fontId="0" fillId="0" borderId="0" xfId="0" applyFill="1" applyAlignment="1" applyProtection="1">
      <alignment vertical="center"/>
      <protection/>
    </xf>
    <xf numFmtId="0" fontId="5" fillId="0" borderId="0" xfId="42" applyFont="1" applyFill="1" applyBorder="1" applyAlignment="1" applyProtection="1">
      <alignment wrapText="1"/>
      <protection/>
    </xf>
    <xf numFmtId="0" fontId="5" fillId="0" borderId="0" xfId="42" applyFont="1" applyFill="1" applyBorder="1" applyAlignment="1" applyProtection="1">
      <alignment horizontal="right" vertical="top"/>
      <protection/>
    </xf>
    <xf numFmtId="0" fontId="37" fillId="39" borderId="0" xfId="0" applyFont="1" applyFill="1" applyBorder="1" applyAlignment="1">
      <alignment/>
    </xf>
    <xf numFmtId="0" fontId="37" fillId="39" borderId="0" xfId="0" applyFont="1" applyFill="1" applyBorder="1" applyAlignment="1">
      <alignment vertical="center"/>
    </xf>
    <xf numFmtId="0" fontId="37" fillId="39" borderId="0" xfId="0" applyFont="1" applyFill="1" applyAlignment="1">
      <alignment/>
    </xf>
    <xf numFmtId="0" fontId="0" fillId="0" borderId="27" xfId="0" applyFill="1" applyBorder="1" applyAlignment="1" applyProtection="1">
      <alignment horizontal="center" vertical="top" wrapText="1"/>
      <protection locked="0"/>
    </xf>
    <xf numFmtId="0" fontId="0" fillId="0" borderId="40" xfId="0" applyBorder="1" applyAlignment="1">
      <alignment/>
    </xf>
    <xf numFmtId="0" fontId="0" fillId="0" borderId="41" xfId="0" applyBorder="1" applyAlignment="1">
      <alignment/>
    </xf>
    <xf numFmtId="0" fontId="37" fillId="39" borderId="0" xfId="0" applyFont="1" applyFill="1" applyBorder="1" applyAlignment="1">
      <alignment horizontal="left" vertical="top"/>
    </xf>
    <xf numFmtId="0" fontId="10" fillId="0" borderId="0" xfId="42" applyFont="1" applyFill="1" applyBorder="1" applyAlignment="1" applyProtection="1">
      <alignment horizontal="left" vertical="top"/>
      <protection/>
    </xf>
    <xf numFmtId="0" fontId="0" fillId="0" borderId="34" xfId="0" applyBorder="1" applyAlignment="1">
      <alignment horizontal="left" vertical="top"/>
    </xf>
    <xf numFmtId="0" fontId="0" fillId="0" borderId="35" xfId="0" applyBorder="1" applyAlignment="1">
      <alignment horizontal="left" vertical="top"/>
    </xf>
    <xf numFmtId="0" fontId="0" fillId="0" borderId="0" xfId="0" applyAlignment="1">
      <alignment horizontal="left" vertical="top"/>
    </xf>
    <xf numFmtId="0" fontId="0" fillId="0" borderId="0" xfId="0" applyFill="1" applyAlignment="1" applyProtection="1">
      <alignment horizontal="left" vertical="top"/>
      <protection/>
    </xf>
    <xf numFmtId="0" fontId="0" fillId="40" borderId="42" xfId="0" applyNumberFormat="1" applyFill="1" applyBorder="1" applyAlignment="1" applyProtection="1">
      <alignment horizontal="left" vertical="top" wrapText="1"/>
      <protection locked="0"/>
    </xf>
    <xf numFmtId="0" fontId="0" fillId="40" borderId="43" xfId="0" applyNumberFormat="1" applyFill="1" applyBorder="1" applyAlignment="1" applyProtection="1">
      <alignment horizontal="left" vertical="top" wrapText="1"/>
      <protection locked="0"/>
    </xf>
    <xf numFmtId="0" fontId="0" fillId="0" borderId="44" xfId="0" applyFill="1" applyBorder="1" applyAlignment="1" applyProtection="1">
      <alignment horizontal="center" vertical="center" wrapText="1"/>
      <protection/>
    </xf>
    <xf numFmtId="0" fontId="0" fillId="0" borderId="45" xfId="0" applyFill="1" applyBorder="1" applyAlignment="1" applyProtection="1">
      <alignment vertical="top" wrapText="1"/>
      <protection/>
    </xf>
    <xf numFmtId="0" fontId="0" fillId="0" borderId="46" xfId="0" applyFill="1" applyBorder="1" applyAlignment="1" applyProtection="1">
      <alignment horizontal="center" vertical="center" wrapText="1"/>
      <protection/>
    </xf>
    <xf numFmtId="0" fontId="0" fillId="0" borderId="10" xfId="0" applyFill="1" applyBorder="1" applyAlignment="1" applyProtection="1">
      <alignment vertical="top" wrapText="1"/>
      <protection/>
    </xf>
    <xf numFmtId="0" fontId="0" fillId="0" borderId="47" xfId="0" applyFill="1" applyBorder="1" applyAlignment="1" applyProtection="1">
      <alignment horizontal="center" vertical="center" wrapText="1"/>
      <protection/>
    </xf>
    <xf numFmtId="0" fontId="0" fillId="0" borderId="48" xfId="0" applyFill="1" applyBorder="1" applyAlignment="1" applyProtection="1">
      <alignment vertical="top" wrapText="1"/>
      <protection/>
    </xf>
    <xf numFmtId="0" fontId="0" fillId="0" borderId="49" xfId="0" applyFill="1" applyBorder="1" applyAlignment="1" applyProtection="1">
      <alignment horizontal="center" vertical="center" wrapText="1"/>
      <protection/>
    </xf>
    <xf numFmtId="0" fontId="0" fillId="40" borderId="50" xfId="0" applyNumberFormat="1" applyFill="1" applyBorder="1" applyAlignment="1" applyProtection="1">
      <alignment horizontal="left" vertical="top" wrapText="1"/>
      <protection locked="0"/>
    </xf>
    <xf numFmtId="0" fontId="0" fillId="40" borderId="10" xfId="0" applyNumberFormat="1" applyFill="1" applyBorder="1" applyAlignment="1" applyProtection="1">
      <alignment horizontal="left" vertical="top" wrapText="1" indent="1"/>
      <protection locked="0"/>
    </xf>
    <xf numFmtId="0" fontId="0" fillId="36" borderId="21" xfId="0" applyFill="1" applyBorder="1" applyAlignment="1">
      <alignment wrapText="1"/>
    </xf>
    <xf numFmtId="0" fontId="0" fillId="36" borderId="28" xfId="0" applyFill="1" applyBorder="1" applyAlignment="1">
      <alignment wrapText="1"/>
    </xf>
    <xf numFmtId="0" fontId="0" fillId="36" borderId="22" xfId="0" applyFill="1" applyBorder="1" applyAlignment="1">
      <alignment wrapText="1"/>
    </xf>
    <xf numFmtId="0" fontId="10" fillId="41" borderId="51" xfId="42" applyFont="1" applyFill="1" applyBorder="1" applyAlignment="1" applyProtection="1">
      <alignment horizontal="center" vertical="top" wrapText="1"/>
      <protection locked="0"/>
    </xf>
    <xf numFmtId="0" fontId="10" fillId="41" borderId="52" xfId="42" applyFont="1" applyFill="1" applyBorder="1" applyAlignment="1" applyProtection="1">
      <alignment horizontal="center" vertical="top" wrapText="1"/>
      <protection locked="0"/>
    </xf>
    <xf numFmtId="0" fontId="62" fillId="41" borderId="53" xfId="42" applyFont="1" applyFill="1" applyBorder="1" applyAlignment="1" applyProtection="1">
      <alignment horizontal="center" vertical="top" wrapText="1"/>
      <protection locked="0"/>
    </xf>
    <xf numFmtId="0" fontId="62" fillId="41" borderId="54" xfId="42" applyFont="1" applyFill="1" applyBorder="1" applyAlignment="1" applyProtection="1">
      <alignment horizontal="center" vertical="top" wrapText="1"/>
      <protection locked="0"/>
    </xf>
    <xf numFmtId="0" fontId="45" fillId="0" borderId="26" xfId="0" applyFont="1" applyBorder="1" applyAlignment="1">
      <alignment wrapText="1"/>
    </xf>
    <xf numFmtId="0" fontId="0" fillId="0" borderId="25" xfId="0" applyFont="1" applyBorder="1" applyAlignment="1">
      <alignment/>
    </xf>
    <xf numFmtId="0" fontId="49" fillId="0" borderId="0" xfId="0" applyFont="1" applyAlignment="1">
      <alignment/>
    </xf>
    <xf numFmtId="0" fontId="45" fillId="0" borderId="55" xfId="57" applyFont="1" applyFill="1" applyBorder="1" applyAlignment="1" applyProtection="1">
      <alignment horizontal="center" vertical="center" wrapText="1"/>
      <protection/>
    </xf>
    <xf numFmtId="0" fontId="0" fillId="0" borderId="56" xfId="57" applyNumberFormat="1" applyFont="1" applyFill="1" applyBorder="1" applyAlignment="1" applyProtection="1">
      <alignment horizontal="center" vertical="center" wrapText="1"/>
      <protection locked="0"/>
    </xf>
    <xf numFmtId="14" fontId="0" fillId="0" borderId="56" xfId="57" applyNumberFormat="1" applyFont="1" applyFill="1" applyBorder="1" applyAlignment="1" applyProtection="1">
      <alignment horizontal="center" vertical="center" wrapText="1"/>
      <protection locked="0"/>
    </xf>
    <xf numFmtId="14" fontId="0" fillId="0" borderId="57" xfId="57" applyNumberFormat="1" applyFont="1" applyFill="1" applyBorder="1" applyAlignment="1" applyProtection="1">
      <alignment horizontal="center" vertical="center" wrapText="1"/>
      <protection locked="0"/>
    </xf>
    <xf numFmtId="14" fontId="0" fillId="40" borderId="58" xfId="57" applyNumberFormat="1" applyFill="1" applyBorder="1" applyAlignment="1" applyProtection="1">
      <alignment horizontal="center" vertical="center"/>
      <protection locked="0"/>
    </xf>
    <xf numFmtId="14" fontId="0" fillId="40" borderId="59" xfId="57" applyNumberFormat="1" applyFill="1" applyBorder="1" applyAlignment="1" applyProtection="1">
      <alignment horizontal="center" vertical="center"/>
      <protection locked="0"/>
    </xf>
    <xf numFmtId="0" fontId="0" fillId="0" borderId="26" xfId="57" applyFill="1" applyBorder="1" applyAlignment="1" applyProtection="1">
      <alignment horizontal="center" vertical="center" wrapText="1"/>
      <protection/>
    </xf>
    <xf numFmtId="0" fontId="0" fillId="0" borderId="26" xfId="57" applyNumberFormat="1" applyFill="1" applyBorder="1" applyAlignment="1" applyProtection="1">
      <alignment horizontal="center" vertical="center" wrapText="1"/>
      <protection/>
    </xf>
    <xf numFmtId="14" fontId="0" fillId="0" borderId="26" xfId="0" applyNumberFormat="1" applyFill="1" applyBorder="1" applyAlignment="1" applyProtection="1">
      <alignment horizontal="right"/>
      <protection/>
    </xf>
    <xf numFmtId="0" fontId="0" fillId="0" borderId="26" xfId="0" applyNumberFormat="1" applyFill="1" applyBorder="1" applyAlignment="1" applyProtection="1">
      <alignment horizontal="left" vertical="center"/>
      <protection/>
    </xf>
    <xf numFmtId="0" fontId="0" fillId="0" borderId="56" xfId="0" applyFill="1" applyBorder="1" applyAlignment="1" applyProtection="1">
      <alignment vertical="top" wrapText="1"/>
      <protection/>
    </xf>
    <xf numFmtId="14" fontId="0" fillId="42" borderId="58" xfId="0" applyNumberFormat="1" applyFill="1" applyBorder="1" applyAlignment="1" applyProtection="1">
      <alignment horizontal="center" vertical="center"/>
      <protection locked="0"/>
    </xf>
    <xf numFmtId="0" fontId="41" fillId="0" borderId="10" xfId="42" applyBorder="1" applyAlignment="1" applyProtection="1" quotePrefix="1">
      <alignment horizontal="center" vertical="center" wrapText="1"/>
      <protection/>
    </xf>
    <xf numFmtId="0" fontId="0" fillId="0" borderId="10" xfId="0" applyFont="1" applyBorder="1" applyAlignment="1">
      <alignment horizontal="center" vertical="center" wrapText="1"/>
    </xf>
    <xf numFmtId="0" fontId="0" fillId="40" borderId="58" xfId="57" applyNumberFormat="1" applyFill="1" applyBorder="1" applyAlignment="1" applyProtection="1">
      <alignment horizontal="left" vertical="center" wrapText="1"/>
      <protection locked="0"/>
    </xf>
    <xf numFmtId="0" fontId="0" fillId="0" borderId="28" xfId="57" applyFill="1" applyBorder="1" applyAlignment="1" applyProtection="1">
      <alignment horizontal="center" vertical="center" wrapText="1"/>
      <protection/>
    </xf>
    <xf numFmtId="0" fontId="0" fillId="0" borderId="27" xfId="57" applyFill="1" applyBorder="1" applyAlignment="1" applyProtection="1">
      <alignment horizontal="center" vertical="center" wrapText="1"/>
      <protection/>
    </xf>
    <xf numFmtId="0" fontId="0" fillId="0" borderId="27" xfId="57" applyNumberFormat="1" applyFill="1" applyBorder="1" applyAlignment="1" applyProtection="1">
      <alignment horizontal="center" vertical="center" wrapText="1"/>
      <protection/>
    </xf>
    <xf numFmtId="14" fontId="0" fillId="0" borderId="27" xfId="0" applyNumberFormat="1" applyFill="1" applyBorder="1" applyAlignment="1" applyProtection="1">
      <alignment horizontal="right"/>
      <protection/>
    </xf>
    <xf numFmtId="0" fontId="0" fillId="0" borderId="27" xfId="0" applyNumberFormat="1" applyFill="1" applyBorder="1" applyAlignment="1" applyProtection="1">
      <alignment horizontal="left" vertical="center"/>
      <protection/>
    </xf>
    <xf numFmtId="0" fontId="0" fillId="0" borderId="28" xfId="57" applyNumberFormat="1" applyFill="1" applyBorder="1" applyAlignment="1" applyProtection="1">
      <alignment horizontal="center" vertical="center" wrapText="1"/>
      <protection/>
    </xf>
    <xf numFmtId="14" fontId="0" fillId="0" borderId="28" xfId="0" applyNumberFormat="1" applyFill="1" applyBorder="1" applyAlignment="1" applyProtection="1">
      <alignment horizontal="right"/>
      <protection/>
    </xf>
    <xf numFmtId="0" fontId="0" fillId="0" borderId="28" xfId="0" applyNumberFormat="1" applyFill="1" applyBorder="1" applyAlignment="1" applyProtection="1">
      <alignment horizontal="left" vertical="center"/>
      <protection/>
    </xf>
    <xf numFmtId="0" fontId="10" fillId="41" borderId="24" xfId="42" applyFont="1" applyFill="1" applyBorder="1" applyAlignment="1" applyProtection="1">
      <alignment horizontal="center" vertical="top" wrapText="1"/>
      <protection locked="0"/>
    </xf>
    <xf numFmtId="0" fontId="62" fillId="41" borderId="26" xfId="42" applyFont="1" applyFill="1" applyBorder="1" applyAlignment="1" applyProtection="1">
      <alignment horizontal="left" vertical="top" wrapText="1"/>
      <protection locked="0"/>
    </xf>
    <xf numFmtId="0" fontId="10" fillId="41" borderId="26" xfId="42" applyFont="1" applyFill="1" applyBorder="1" applyAlignment="1" applyProtection="1">
      <alignment horizontal="center" vertical="top" wrapText="1"/>
      <protection locked="0"/>
    </xf>
    <xf numFmtId="0" fontId="10" fillId="41" borderId="25" xfId="42" applyFont="1" applyFill="1" applyBorder="1" applyAlignment="1" applyProtection="1">
      <alignment horizontal="center" vertical="top" wrapText="1"/>
      <protection locked="0"/>
    </xf>
    <xf numFmtId="0" fontId="0" fillId="42" borderId="58" xfId="0" applyNumberFormat="1" applyFill="1" applyBorder="1" applyAlignment="1" applyProtection="1">
      <alignment horizontal="left" vertical="center" wrapText="1" indent="1"/>
      <protection locked="0"/>
    </xf>
    <xf numFmtId="0" fontId="62" fillId="41" borderId="60" xfId="42" applyFont="1" applyFill="1" applyBorder="1" applyAlignment="1" applyProtection="1">
      <alignment horizontal="center" vertical="top" wrapText="1"/>
      <protection locked="0"/>
    </xf>
    <xf numFmtId="0" fontId="0" fillId="0" borderId="18" xfId="0" applyFont="1" applyBorder="1" applyAlignment="1">
      <alignment/>
    </xf>
    <xf numFmtId="0" fontId="0" fillId="0" borderId="27" xfId="0" applyFont="1" applyBorder="1" applyAlignment="1">
      <alignment horizontal="center" vertical="center"/>
    </xf>
    <xf numFmtId="0" fontId="0" fillId="0" borderId="27" xfId="0" applyFont="1" applyBorder="1" applyAlignment="1">
      <alignment/>
    </xf>
    <xf numFmtId="0" fontId="0" fillId="0" borderId="19" xfId="0" applyFont="1" applyBorder="1" applyAlignment="1">
      <alignment/>
    </xf>
    <xf numFmtId="0" fontId="0" fillId="0" borderId="21" xfId="0" applyFont="1" applyBorder="1" applyAlignment="1">
      <alignment/>
    </xf>
    <xf numFmtId="0" fontId="0" fillId="0" borderId="28" xfId="0" applyFont="1" applyBorder="1" applyAlignment="1">
      <alignment horizontal="center" vertical="center"/>
    </xf>
    <xf numFmtId="0" fontId="0" fillId="0" borderId="28" xfId="0" applyFont="1" applyBorder="1" applyAlignment="1">
      <alignment/>
    </xf>
    <xf numFmtId="0" fontId="0" fillId="43" borderId="58" xfId="57" applyNumberFormat="1" applyFill="1" applyBorder="1" applyAlignment="1" applyProtection="1">
      <alignment horizontal="center" vertical="center" wrapText="1"/>
      <protection/>
    </xf>
    <xf numFmtId="0" fontId="0" fillId="0" borderId="57" xfId="0" applyNumberFormat="1" applyFill="1" applyBorder="1" applyAlignment="1" applyProtection="1">
      <alignment horizontal="left" vertical="top" wrapText="1"/>
      <protection/>
    </xf>
    <xf numFmtId="49" fontId="58" fillId="0" borderId="0" xfId="54" applyNumberFormat="1" applyFont="1" applyBorder="1" applyAlignment="1" applyProtection="1">
      <alignment vertical="top"/>
      <protection/>
    </xf>
    <xf numFmtId="0" fontId="0" fillId="44" borderId="0" xfId="0" applyFont="1" applyFill="1" applyAlignment="1">
      <alignment/>
    </xf>
    <xf numFmtId="0" fontId="0" fillId="0" borderId="0" xfId="0" applyFont="1" applyFill="1" applyAlignment="1">
      <alignment/>
    </xf>
    <xf numFmtId="4" fontId="0" fillId="37" borderId="0" xfId="0" applyNumberFormat="1" applyFont="1" applyFill="1" applyAlignment="1">
      <alignment/>
    </xf>
    <xf numFmtId="0" fontId="0" fillId="3" borderId="0" xfId="0" applyFill="1" applyAlignment="1">
      <alignment/>
    </xf>
    <xf numFmtId="0" fontId="0" fillId="3" borderId="0" xfId="0" applyFont="1" applyFill="1" applyAlignment="1">
      <alignment/>
    </xf>
    <xf numFmtId="0" fontId="0" fillId="44" borderId="0" xfId="0" applyFill="1" applyAlignment="1">
      <alignment/>
    </xf>
    <xf numFmtId="14" fontId="0" fillId="45" borderId="0" xfId="0" applyNumberFormat="1" applyFill="1" applyAlignment="1">
      <alignment/>
    </xf>
    <xf numFmtId="14" fontId="0" fillId="44" borderId="0" xfId="0" applyNumberFormat="1" applyFill="1" applyAlignment="1">
      <alignment/>
    </xf>
    <xf numFmtId="14" fontId="0" fillId="44" borderId="0" xfId="0" applyNumberFormat="1" applyFont="1" applyFill="1" applyAlignment="1">
      <alignment/>
    </xf>
    <xf numFmtId="2" fontId="0" fillId="38" borderId="0" xfId="0" applyNumberFormat="1" applyFont="1" applyFill="1" applyAlignment="1">
      <alignment/>
    </xf>
    <xf numFmtId="0" fontId="0" fillId="38" borderId="0" xfId="0" applyFont="1" applyFill="1" applyAlignment="1">
      <alignment/>
    </xf>
    <xf numFmtId="14" fontId="0" fillId="45" borderId="0" xfId="0" applyNumberFormat="1" applyFont="1" applyFill="1" applyAlignment="1">
      <alignment/>
    </xf>
    <xf numFmtId="0" fontId="0" fillId="0" borderId="10" xfId="0" applyFont="1" applyBorder="1" applyAlignment="1">
      <alignment wrapText="1"/>
    </xf>
    <xf numFmtId="0" fontId="62" fillId="0" borderId="0" xfId="42" applyFont="1" applyFill="1" applyBorder="1" applyAlignment="1" applyProtection="1">
      <alignment/>
      <protection/>
    </xf>
    <xf numFmtId="0" fontId="0" fillId="0" borderId="44" xfId="0" applyBorder="1" applyAlignment="1">
      <alignment horizontal="center" vertical="center" wrapText="1"/>
    </xf>
    <xf numFmtId="0" fontId="0" fillId="0" borderId="46" xfId="0" applyBorder="1" applyAlignment="1">
      <alignment horizontal="center" vertical="center" wrapText="1"/>
    </xf>
    <xf numFmtId="0" fontId="0" fillId="0" borderId="47" xfId="0" applyBorder="1" applyAlignment="1">
      <alignment horizontal="center" vertical="center" wrapText="1"/>
    </xf>
    <xf numFmtId="0" fontId="0" fillId="0" borderId="45" xfId="0" applyFont="1" applyBorder="1" applyAlignment="1">
      <alignment horizontal="left" vertical="center" wrapText="1"/>
    </xf>
    <xf numFmtId="0" fontId="0" fillId="0" borderId="10" xfId="0" applyFont="1" applyBorder="1" applyAlignment="1">
      <alignment horizontal="left" vertical="center" wrapText="1"/>
    </xf>
    <xf numFmtId="14" fontId="0" fillId="0" borderId="10" xfId="0" applyNumberFormat="1" applyFont="1" applyFill="1" applyBorder="1" applyAlignment="1" applyProtection="1">
      <alignment horizontal="left" vertical="center" wrapText="1"/>
      <protection/>
    </xf>
    <xf numFmtId="14" fontId="0" fillId="46" borderId="42" xfId="0" applyNumberFormat="1" applyFont="1" applyFill="1" applyBorder="1" applyAlignment="1" applyProtection="1">
      <alignment horizontal="left" vertical="center" wrapText="1"/>
      <protection locked="0"/>
    </xf>
    <xf numFmtId="49" fontId="0" fillId="46" borderId="42" xfId="0" applyNumberFormat="1" applyFont="1" applyFill="1" applyBorder="1" applyAlignment="1" applyProtection="1">
      <alignment horizontal="left" vertical="center" wrapText="1"/>
      <protection locked="0"/>
    </xf>
    <xf numFmtId="49" fontId="0" fillId="0" borderId="10" xfId="0" applyNumberFormat="1" applyFont="1" applyFill="1" applyBorder="1" applyAlignment="1" applyProtection="1">
      <alignment horizontal="left" vertical="center" wrapText="1"/>
      <protection/>
    </xf>
    <xf numFmtId="0" fontId="0" fillId="0" borderId="10" xfId="0" applyBorder="1" applyAlignment="1">
      <alignment horizontal="left" vertical="center" wrapText="1"/>
    </xf>
    <xf numFmtId="0" fontId="45" fillId="0" borderId="0" xfId="0" applyFont="1" applyBorder="1" applyAlignment="1">
      <alignment/>
    </xf>
    <xf numFmtId="0" fontId="65" fillId="0" borderId="0" xfId="0" applyFont="1" applyFill="1" applyBorder="1" applyAlignment="1">
      <alignment vertical="center"/>
    </xf>
    <xf numFmtId="0" fontId="0" fillId="0" borderId="61" xfId="0" applyBorder="1" applyAlignment="1">
      <alignment/>
    </xf>
    <xf numFmtId="0" fontId="0" fillId="0" borderId="34" xfId="0" applyFill="1" applyBorder="1" applyAlignment="1" applyProtection="1">
      <alignment/>
      <protection/>
    </xf>
    <xf numFmtId="0" fontId="0" fillId="0" borderId="0" xfId="0" applyFill="1" applyBorder="1" applyAlignment="1" applyProtection="1">
      <alignment horizontal="center" vertical="center" wrapText="1"/>
      <protection/>
    </xf>
    <xf numFmtId="0" fontId="0" fillId="0" borderId="0" xfId="0" applyFont="1" applyFill="1" applyBorder="1" applyAlignment="1" applyProtection="1">
      <alignment horizontal="left" vertical="center" wrapText="1" indent="1"/>
      <protection/>
    </xf>
    <xf numFmtId="49" fontId="0" fillId="0" borderId="0" xfId="0" applyNumberFormat="1" applyFill="1" applyBorder="1" applyAlignment="1" applyProtection="1">
      <alignment horizontal="left" vertical="center" wrapText="1"/>
      <protection/>
    </xf>
    <xf numFmtId="49" fontId="0" fillId="0" borderId="0" xfId="0" applyNumberFormat="1" applyFont="1" applyFill="1" applyBorder="1" applyAlignment="1" applyProtection="1">
      <alignment horizontal="left" vertical="center" wrapText="1"/>
      <protection/>
    </xf>
    <xf numFmtId="0" fontId="0" fillId="0" borderId="0" xfId="0" applyFont="1" applyFill="1" applyBorder="1" applyAlignment="1" applyProtection="1">
      <alignment horizontal="left" vertical="center" wrapText="1"/>
      <protection/>
    </xf>
    <xf numFmtId="0" fontId="0" fillId="0" borderId="35" xfId="0" applyFill="1" applyBorder="1" applyAlignment="1" applyProtection="1">
      <alignment/>
      <protection/>
    </xf>
    <xf numFmtId="0" fontId="0" fillId="0" borderId="36" xfId="0" applyFill="1" applyBorder="1" applyAlignment="1" applyProtection="1">
      <alignment/>
      <protection/>
    </xf>
    <xf numFmtId="0" fontId="0" fillId="0" borderId="37" xfId="0" applyFill="1" applyBorder="1" applyAlignment="1" applyProtection="1">
      <alignment/>
      <protection/>
    </xf>
    <xf numFmtId="0" fontId="0" fillId="0" borderId="38" xfId="0" applyFill="1" applyBorder="1" applyAlignment="1" applyProtection="1">
      <alignment/>
      <protection/>
    </xf>
    <xf numFmtId="0" fontId="0" fillId="0" borderId="48" xfId="0" applyBorder="1" applyAlignment="1">
      <alignment horizontal="left" vertical="center" wrapText="1"/>
    </xf>
    <xf numFmtId="0" fontId="6" fillId="36" borderId="62" xfId="62" applyNumberFormat="1" applyFont="1" applyFill="1" applyBorder="1" applyAlignment="1" applyProtection="1">
      <alignment horizontal="center" vertical="center" wrapText="1"/>
      <protection/>
    </xf>
    <xf numFmtId="0" fontId="66" fillId="0" borderId="0" xfId="42" applyFont="1" applyFill="1" applyBorder="1" applyAlignment="1" applyProtection="1">
      <alignment/>
      <protection/>
    </xf>
    <xf numFmtId="0" fontId="8" fillId="47" borderId="0" xfId="0" applyFont="1" applyFill="1" applyBorder="1" applyAlignment="1">
      <alignment/>
    </xf>
    <xf numFmtId="0" fontId="10" fillId="0" borderId="0" xfId="42" applyFont="1" applyFill="1" applyBorder="1" applyAlignment="1" applyProtection="1">
      <alignment wrapText="1"/>
      <protection/>
    </xf>
    <xf numFmtId="0" fontId="0" fillId="0" borderId="63" xfId="0" applyBorder="1" applyAlignment="1">
      <alignment/>
    </xf>
    <xf numFmtId="0" fontId="0" fillId="0" borderId="64" xfId="0" applyBorder="1" applyAlignment="1">
      <alignment/>
    </xf>
    <xf numFmtId="14" fontId="0" fillId="40" borderId="42" xfId="0" applyNumberFormat="1" applyFont="1" applyFill="1" applyBorder="1" applyAlignment="1" applyProtection="1">
      <alignment horizontal="left" vertical="center" wrapText="1"/>
      <protection locked="0"/>
    </xf>
    <xf numFmtId="0" fontId="0" fillId="46" borderId="65" xfId="0" applyNumberFormat="1" applyFill="1" applyBorder="1" applyAlignment="1" applyProtection="1">
      <alignment horizontal="left" vertical="center" wrapText="1"/>
      <protection locked="0"/>
    </xf>
    <xf numFmtId="49" fontId="0" fillId="46" borderId="42" xfId="0" applyNumberFormat="1" applyFont="1" applyFill="1" applyBorder="1" applyAlignment="1" applyProtection="1">
      <alignment horizontal="left" vertical="center" wrapText="1"/>
      <protection locked="0"/>
    </xf>
    <xf numFmtId="0" fontId="0" fillId="40" borderId="58" xfId="57" applyNumberFormat="1" applyFont="1" applyFill="1" applyBorder="1" applyAlignment="1" applyProtection="1">
      <alignment horizontal="center" vertical="center"/>
      <protection locked="0"/>
    </xf>
    <xf numFmtId="14" fontId="0" fillId="46" borderId="42" xfId="0" applyNumberFormat="1" applyFont="1" applyFill="1" applyBorder="1" applyAlignment="1" applyProtection="1">
      <alignment horizontal="left" vertical="center" wrapText="1"/>
      <protection locked="0"/>
    </xf>
    <xf numFmtId="0" fontId="0" fillId="0" borderId="0" xfId="0" applyFont="1" applyFill="1" applyBorder="1" applyAlignment="1">
      <alignment horizontal="center" vertical="center" wrapText="1"/>
    </xf>
    <xf numFmtId="0" fontId="45" fillId="0" borderId="0" xfId="0" applyFont="1" applyFill="1" applyBorder="1" applyAlignment="1">
      <alignment horizontal="left" vertical="center" wrapText="1"/>
    </xf>
    <xf numFmtId="0" fontId="45" fillId="0" borderId="24" xfId="0" applyFont="1" applyBorder="1" applyAlignment="1">
      <alignment horizontal="center" vertical="center" wrapText="1"/>
    </xf>
    <xf numFmtId="0" fontId="45" fillId="0" borderId="26" xfId="0" applyFont="1" applyBorder="1" applyAlignment="1">
      <alignment horizontal="center" vertical="center" wrapText="1"/>
    </xf>
    <xf numFmtId="0" fontId="45" fillId="0" borderId="25" xfId="0" applyFont="1" applyBorder="1" applyAlignment="1">
      <alignment horizontal="center" vertical="center" wrapText="1"/>
    </xf>
    <xf numFmtId="0" fontId="0" fillId="0" borderId="0" xfId="58" applyNumberFormat="1" applyFont="1" applyFill="1" applyBorder="1" applyAlignment="1" applyProtection="1">
      <alignment horizontal="left" vertical="center" wrapText="1"/>
      <protection locked="0"/>
    </xf>
    <xf numFmtId="0" fontId="5" fillId="0" borderId="0" xfId="58" applyNumberFormat="1" applyFont="1" applyFill="1" applyBorder="1" applyAlignment="1" applyProtection="1">
      <alignment horizontal="left" vertical="center" wrapText="1"/>
      <protection locked="0"/>
    </xf>
    <xf numFmtId="0" fontId="45" fillId="0" borderId="0" xfId="0" applyFont="1" applyAlignment="1">
      <alignment horizontal="right"/>
    </xf>
    <xf numFmtId="0" fontId="6" fillId="33" borderId="0" xfId="63" applyFont="1" applyFill="1" applyBorder="1" applyAlignment="1" applyProtection="1">
      <alignment horizontal="right" vertical="top" wrapText="1"/>
      <protection/>
    </xf>
    <xf numFmtId="0" fontId="45" fillId="0" borderId="0" xfId="0" applyFont="1" applyFill="1" applyBorder="1" applyAlignment="1">
      <alignment horizontal="center" wrapText="1"/>
    </xf>
    <xf numFmtId="0" fontId="0" fillId="0" borderId="0" xfId="0" applyBorder="1" applyAlignment="1">
      <alignment horizontal="center"/>
    </xf>
    <xf numFmtId="0" fontId="64" fillId="0" borderId="0" xfId="0" applyFont="1" applyFill="1" applyBorder="1" applyAlignment="1">
      <alignment horizontal="center" vertical="center" wrapText="1"/>
    </xf>
    <xf numFmtId="0" fontId="5" fillId="40" borderId="66" xfId="62" applyNumberFormat="1" applyFont="1" applyFill="1" applyBorder="1" applyAlignment="1" applyProtection="1">
      <alignment horizontal="center" vertical="center" wrapText="1"/>
      <protection locked="0"/>
    </xf>
    <xf numFmtId="0" fontId="5" fillId="40" borderId="67" xfId="62" applyNumberFormat="1" applyFont="1" applyFill="1" applyBorder="1" applyAlignment="1" applyProtection="1">
      <alignment horizontal="center" vertical="center" wrapText="1"/>
      <protection locked="0"/>
    </xf>
    <xf numFmtId="165" fontId="5" fillId="42" borderId="66" xfId="62" applyNumberFormat="1" applyFont="1" applyFill="1" applyBorder="1" applyAlignment="1" applyProtection="1">
      <alignment horizontal="center" vertical="center" wrapText="1"/>
      <protection locked="0"/>
    </xf>
    <xf numFmtId="165" fontId="5" fillId="42" borderId="67" xfId="62" applyNumberFormat="1" applyFont="1" applyFill="1" applyBorder="1" applyAlignment="1" applyProtection="1">
      <alignment horizontal="center" vertical="center" wrapText="1"/>
      <protection locked="0"/>
    </xf>
    <xf numFmtId="0" fontId="5" fillId="42" borderId="66" xfId="62" applyNumberFormat="1" applyFont="1" applyFill="1" applyBorder="1" applyAlignment="1" applyProtection="1">
      <alignment horizontal="center" vertical="center" wrapText="1"/>
      <protection locked="0"/>
    </xf>
    <xf numFmtId="0" fontId="5" fillId="42" borderId="67" xfId="62" applyNumberFormat="1" applyFont="1" applyFill="1" applyBorder="1" applyAlignment="1" applyProtection="1">
      <alignment horizontal="center" vertical="center" wrapText="1"/>
      <protection locked="0"/>
    </xf>
    <xf numFmtId="0" fontId="6" fillId="33" borderId="15" xfId="61" applyFont="1" applyFill="1" applyBorder="1" applyAlignment="1" applyProtection="1">
      <alignment horizontal="center" vertical="center" wrapText="1"/>
      <protection/>
    </xf>
    <xf numFmtId="0" fontId="6" fillId="33" borderId="68" xfId="61" applyFont="1" applyFill="1" applyBorder="1" applyAlignment="1" applyProtection="1">
      <alignment horizontal="center" vertical="center" wrapText="1"/>
      <protection/>
    </xf>
    <xf numFmtId="0" fontId="6" fillId="33" borderId="69" xfId="61" applyFont="1" applyFill="1" applyBorder="1" applyAlignment="1" applyProtection="1">
      <alignment horizontal="center" vertical="center" wrapText="1"/>
      <protection/>
    </xf>
    <xf numFmtId="0" fontId="5" fillId="40" borderId="70" xfId="61" applyNumberFormat="1" applyFont="1" applyFill="1" applyBorder="1" applyAlignment="1" applyProtection="1">
      <alignment horizontal="center" vertical="center" wrapText="1"/>
      <protection locked="0"/>
    </xf>
    <xf numFmtId="0" fontId="5" fillId="40" borderId="71" xfId="61" applyNumberFormat="1" applyFont="1" applyFill="1" applyBorder="1" applyAlignment="1" applyProtection="1">
      <alignment horizontal="center" vertical="center" wrapText="1"/>
      <protection locked="0"/>
    </xf>
    <xf numFmtId="0" fontId="5" fillId="40" borderId="66" xfId="61" applyNumberFormat="1" applyFont="1" applyFill="1" applyBorder="1" applyAlignment="1" applyProtection="1">
      <alignment horizontal="center" vertical="center" wrapText="1"/>
      <protection locked="0"/>
    </xf>
    <xf numFmtId="0" fontId="5" fillId="40" borderId="67" xfId="61" applyNumberFormat="1" applyFont="1" applyFill="1" applyBorder="1" applyAlignment="1" applyProtection="1">
      <alignment horizontal="center" vertical="center" wrapText="1"/>
      <protection locked="0"/>
    </xf>
    <xf numFmtId="0" fontId="4" fillId="0" borderId="0" xfId="61" applyFont="1" applyFill="1" applyBorder="1" applyAlignment="1" applyProtection="1">
      <alignment horizontal="center" vertical="center" wrapText="1"/>
      <protection/>
    </xf>
    <xf numFmtId="0" fontId="5" fillId="43" borderId="68" xfId="62" applyNumberFormat="1" applyFont="1" applyFill="1" applyBorder="1" applyAlignment="1" applyProtection="1">
      <alignment horizontal="center" vertical="center" wrapText="1"/>
      <protection/>
    </xf>
    <xf numFmtId="0" fontId="5" fillId="43" borderId="69" xfId="62" applyNumberFormat="1" applyFont="1" applyFill="1" applyBorder="1" applyAlignment="1" applyProtection="1">
      <alignment horizontal="center" vertical="center" wrapText="1"/>
      <protection/>
    </xf>
    <xf numFmtId="49" fontId="5" fillId="43" borderId="66" xfId="62" applyNumberFormat="1" applyFont="1" applyFill="1" applyBorder="1" applyAlignment="1" applyProtection="1">
      <alignment horizontal="center" vertical="center" wrapText="1"/>
      <protection/>
    </xf>
    <xf numFmtId="49" fontId="5" fillId="43" borderId="70" xfId="62" applyNumberFormat="1" applyFont="1" applyFill="1" applyBorder="1" applyAlignment="1" applyProtection="1">
      <alignment horizontal="center" vertical="center" wrapText="1"/>
      <protection/>
    </xf>
    <xf numFmtId="49" fontId="5" fillId="43" borderId="72" xfId="62" applyNumberFormat="1" applyFont="1" applyFill="1" applyBorder="1" applyAlignment="1" applyProtection="1">
      <alignment horizontal="center" vertical="center" wrapText="1"/>
      <protection/>
    </xf>
    <xf numFmtId="49" fontId="5" fillId="43" borderId="73" xfId="62" applyNumberFormat="1" applyFont="1" applyFill="1" applyBorder="1" applyAlignment="1" applyProtection="1">
      <alignment horizontal="center" vertical="center" wrapText="1"/>
      <protection/>
    </xf>
    <xf numFmtId="0" fontId="6" fillId="0" borderId="15" xfId="61" applyFont="1" applyFill="1" applyBorder="1" applyAlignment="1" applyProtection="1">
      <alignment horizontal="center" vertical="center" wrapText="1"/>
      <protection/>
    </xf>
    <xf numFmtId="0" fontId="6" fillId="0" borderId="68" xfId="61" applyFont="1" applyFill="1" applyBorder="1" applyAlignment="1" applyProtection="1">
      <alignment horizontal="center" vertical="center" wrapText="1"/>
      <protection/>
    </xf>
    <xf numFmtId="0" fontId="6" fillId="0" borderId="69" xfId="61" applyFont="1" applyFill="1" applyBorder="1" applyAlignment="1" applyProtection="1">
      <alignment horizontal="center" vertical="center" wrapText="1"/>
      <protection/>
    </xf>
    <xf numFmtId="49" fontId="5" fillId="42" borderId="72" xfId="61" applyNumberFormat="1" applyFont="1" applyFill="1" applyBorder="1" applyAlignment="1" applyProtection="1">
      <alignment horizontal="center" vertical="center" wrapText="1"/>
      <protection locked="0"/>
    </xf>
    <xf numFmtId="49" fontId="5" fillId="42" borderId="73" xfId="61" applyNumberFormat="1" applyFont="1" applyFill="1" applyBorder="1" applyAlignment="1" applyProtection="1">
      <alignment horizontal="center" vertical="center" wrapText="1"/>
      <protection locked="0"/>
    </xf>
    <xf numFmtId="49" fontId="5" fillId="42" borderId="74" xfId="61" applyNumberFormat="1" applyFont="1" applyFill="1" applyBorder="1" applyAlignment="1" applyProtection="1">
      <alignment horizontal="center" vertical="center" wrapText="1"/>
      <protection locked="0"/>
    </xf>
    <xf numFmtId="49" fontId="5" fillId="42" borderId="75" xfId="61" applyNumberFormat="1" applyFont="1" applyFill="1" applyBorder="1" applyAlignment="1" applyProtection="1">
      <alignment horizontal="center" vertical="center" wrapText="1"/>
      <protection locked="0"/>
    </xf>
    <xf numFmtId="0" fontId="6" fillId="34" borderId="0" xfId="61" applyFont="1" applyFill="1" applyBorder="1" applyAlignment="1" applyProtection="1">
      <alignment horizontal="center" vertical="center" wrapText="1"/>
      <protection/>
    </xf>
    <xf numFmtId="0" fontId="5" fillId="33" borderId="76" xfId="61" applyFont="1" applyFill="1" applyBorder="1" applyAlignment="1" applyProtection="1">
      <alignment horizontal="center" vertical="center" wrapText="1"/>
      <protection/>
    </xf>
    <xf numFmtId="0" fontId="5" fillId="33" borderId="0" xfId="61" applyFont="1" applyFill="1" applyBorder="1" applyAlignment="1" applyProtection="1">
      <alignment horizontal="center" vertical="center" wrapText="1"/>
      <protection/>
    </xf>
    <xf numFmtId="14" fontId="5" fillId="33" borderId="0" xfId="62" applyNumberFormat="1" applyFont="1" applyFill="1" applyBorder="1" applyAlignment="1" applyProtection="1">
      <alignment horizontal="center" vertical="center" wrapText="1"/>
      <protection/>
    </xf>
    <xf numFmtId="0" fontId="0" fillId="46" borderId="10" xfId="0" applyFill="1" applyBorder="1" applyAlignment="1" applyProtection="1">
      <alignment horizontal="left" vertical="center" wrapText="1"/>
      <protection locked="0"/>
    </xf>
    <xf numFmtId="0" fontId="0" fillId="46" borderId="10" xfId="0" applyFont="1" applyFill="1" applyBorder="1" applyAlignment="1" applyProtection="1">
      <alignment horizontal="left" vertical="center" wrapText="1"/>
      <protection locked="0"/>
    </xf>
    <xf numFmtId="0" fontId="0" fillId="46" borderId="42" xfId="0" applyFont="1" applyFill="1" applyBorder="1" applyAlignment="1" applyProtection="1">
      <alignment horizontal="left" vertical="center" wrapText="1"/>
      <protection locked="0"/>
    </xf>
    <xf numFmtId="4" fontId="0" fillId="46" borderId="10" xfId="0" applyNumberFormat="1" applyFont="1" applyFill="1" applyBorder="1" applyAlignment="1" applyProtection="1">
      <alignment horizontal="right" vertical="center" wrapText="1"/>
      <protection locked="0"/>
    </xf>
    <xf numFmtId="4" fontId="0" fillId="46" borderId="42" xfId="0" applyNumberFormat="1" applyFont="1" applyFill="1" applyBorder="1" applyAlignment="1" applyProtection="1">
      <alignment horizontal="right" vertical="center" wrapText="1"/>
      <protection locked="0"/>
    </xf>
    <xf numFmtId="3" fontId="0" fillId="46" borderId="48" xfId="0" applyNumberFormat="1" applyFont="1" applyFill="1" applyBorder="1" applyAlignment="1" applyProtection="1">
      <alignment horizontal="right" vertical="center" wrapText="1"/>
      <protection locked="0"/>
    </xf>
    <xf numFmtId="3" fontId="0" fillId="46" borderId="43" xfId="0" applyNumberFormat="1" applyFont="1" applyFill="1" applyBorder="1" applyAlignment="1" applyProtection="1">
      <alignment horizontal="right" vertical="center" wrapText="1"/>
      <protection locked="0"/>
    </xf>
    <xf numFmtId="3" fontId="0" fillId="46" borderId="10" xfId="0" applyNumberFormat="1" applyFont="1" applyFill="1" applyBorder="1" applyAlignment="1" applyProtection="1">
      <alignment horizontal="right" vertical="center" wrapText="1"/>
      <protection locked="0"/>
    </xf>
    <xf numFmtId="3" fontId="0" fillId="46" borderId="42" xfId="0" applyNumberFormat="1" applyFont="1" applyFill="1" applyBorder="1" applyAlignment="1" applyProtection="1">
      <alignment horizontal="right" vertical="center" wrapText="1"/>
      <protection locked="0"/>
    </xf>
    <xf numFmtId="49" fontId="0" fillId="46" borderId="10" xfId="0" applyNumberFormat="1" applyFill="1" applyBorder="1" applyAlignment="1" applyProtection="1">
      <alignment horizontal="left" vertical="center" wrapText="1"/>
      <protection locked="0"/>
    </xf>
    <xf numFmtId="49" fontId="0" fillId="46" borderId="10" xfId="0" applyNumberFormat="1" applyFont="1" applyFill="1" applyBorder="1" applyAlignment="1" applyProtection="1">
      <alignment horizontal="left" vertical="center" wrapText="1"/>
      <protection locked="0"/>
    </xf>
    <xf numFmtId="49" fontId="0" fillId="46" borderId="42" xfId="0" applyNumberFormat="1" applyFont="1" applyFill="1" applyBorder="1" applyAlignment="1" applyProtection="1">
      <alignment horizontal="left" vertical="center" wrapText="1"/>
      <protection locked="0"/>
    </xf>
    <xf numFmtId="0" fontId="0" fillId="0" borderId="10" xfId="0" applyFont="1" applyBorder="1" applyAlignment="1">
      <alignment horizontal="left" vertical="center" wrapText="1"/>
    </xf>
    <xf numFmtId="49" fontId="0" fillId="0" borderId="10" xfId="0" applyNumberFormat="1" applyFont="1" applyFill="1" applyBorder="1" applyAlignment="1" applyProtection="1">
      <alignment horizontal="left" vertical="center" wrapText="1"/>
      <protection/>
    </xf>
    <xf numFmtId="49" fontId="0" fillId="0" borderId="42" xfId="0" applyNumberFormat="1" applyFont="1" applyFill="1" applyBorder="1" applyAlignment="1" applyProtection="1">
      <alignment horizontal="left" vertical="center" wrapText="1"/>
      <protection/>
    </xf>
    <xf numFmtId="14" fontId="0" fillId="46" borderId="10" xfId="0" applyNumberFormat="1" applyFont="1" applyFill="1" applyBorder="1" applyAlignment="1" applyProtection="1">
      <alignment horizontal="left" vertical="center" wrapText="1"/>
      <protection locked="0"/>
    </xf>
    <xf numFmtId="14" fontId="0" fillId="46" borderId="42" xfId="0" applyNumberFormat="1" applyFont="1" applyFill="1" applyBorder="1" applyAlignment="1" applyProtection="1">
      <alignment horizontal="left" vertical="center" wrapText="1"/>
      <protection locked="0"/>
    </xf>
    <xf numFmtId="0" fontId="0" fillId="0" borderId="46" xfId="0" applyBorder="1" applyAlignment="1">
      <alignment horizontal="center" vertical="center" wrapText="1"/>
    </xf>
    <xf numFmtId="0" fontId="64" fillId="36" borderId="18" xfId="0" applyFont="1" applyFill="1" applyBorder="1" applyAlignment="1">
      <alignment horizontal="center" vertical="center" wrapText="1"/>
    </xf>
    <xf numFmtId="0" fontId="64" fillId="36" borderId="27" xfId="0" applyFont="1" applyFill="1" applyBorder="1" applyAlignment="1">
      <alignment horizontal="center" vertical="center" wrapText="1"/>
    </xf>
    <xf numFmtId="0" fontId="64" fillId="36" borderId="23" xfId="0" applyFont="1" applyFill="1" applyBorder="1" applyAlignment="1">
      <alignment horizontal="center" vertical="center" wrapText="1"/>
    </xf>
    <xf numFmtId="0" fontId="64" fillId="36" borderId="19" xfId="0" applyFont="1" applyFill="1" applyBorder="1" applyAlignment="1">
      <alignment horizontal="center" vertical="center"/>
    </xf>
    <xf numFmtId="0" fontId="64" fillId="36" borderId="0" xfId="0" applyFont="1" applyFill="1" applyBorder="1" applyAlignment="1">
      <alignment horizontal="center" vertical="center"/>
    </xf>
    <xf numFmtId="0" fontId="64" fillId="36" borderId="20" xfId="0" applyFont="1" applyFill="1" applyBorder="1" applyAlignment="1">
      <alignment horizontal="center" vertical="center"/>
    </xf>
    <xf numFmtId="0" fontId="65" fillId="36" borderId="21" xfId="0" applyFont="1" applyFill="1" applyBorder="1" applyAlignment="1">
      <alignment horizontal="center" vertical="center"/>
    </xf>
    <xf numFmtId="0" fontId="65" fillId="36" borderId="28" xfId="0" applyFont="1" applyFill="1" applyBorder="1" applyAlignment="1">
      <alignment horizontal="center" vertical="center"/>
    </xf>
    <xf numFmtId="0" fontId="65" fillId="36" borderId="22" xfId="0" applyFont="1" applyFill="1" applyBorder="1" applyAlignment="1">
      <alignment horizontal="center" vertical="center"/>
    </xf>
    <xf numFmtId="0" fontId="0" fillId="46" borderId="45" xfId="0" applyFont="1" applyFill="1" applyBorder="1" applyAlignment="1" applyProtection="1">
      <alignment horizontal="left" vertical="center" wrapText="1"/>
      <protection locked="0"/>
    </xf>
    <xf numFmtId="0" fontId="0" fillId="46" borderId="65" xfId="0" applyFont="1" applyFill="1" applyBorder="1" applyAlignment="1" applyProtection="1">
      <alignment horizontal="left" vertical="center" wrapText="1"/>
      <protection locked="0"/>
    </xf>
    <xf numFmtId="4" fontId="0" fillId="0" borderId="10" xfId="0" applyNumberFormat="1" applyFont="1" applyFill="1" applyBorder="1" applyAlignment="1" applyProtection="1">
      <alignment horizontal="right" vertical="center" wrapText="1"/>
      <protection locked="0"/>
    </xf>
    <xf numFmtId="4" fontId="0" fillId="0" borderId="42" xfId="0" applyNumberFormat="1" applyFont="1" applyFill="1" applyBorder="1" applyAlignment="1" applyProtection="1">
      <alignment horizontal="right" vertical="center" wrapText="1"/>
      <protection locked="0"/>
    </xf>
    <xf numFmtId="49" fontId="0" fillId="40" borderId="58" xfId="0" applyNumberFormat="1" applyFill="1" applyBorder="1" applyAlignment="1" applyProtection="1">
      <alignment horizontal="left" vertical="center" wrapText="1"/>
      <protection locked="0"/>
    </xf>
    <xf numFmtId="49" fontId="0" fillId="40" borderId="59" xfId="0" applyNumberFormat="1" applyFont="1" applyFill="1" applyBorder="1" applyAlignment="1" applyProtection="1">
      <alignment horizontal="left" vertical="center" wrapText="1"/>
      <protection locked="0"/>
    </xf>
    <xf numFmtId="0" fontId="0" fillId="0" borderId="27" xfId="0" applyBorder="1" applyAlignment="1">
      <alignment horizontal="center" vertical="center" wrapText="1"/>
    </xf>
    <xf numFmtId="49" fontId="0" fillId="0" borderId="46" xfId="0" applyNumberFormat="1" applyFill="1" applyBorder="1" applyAlignment="1" applyProtection="1">
      <alignment horizontal="left" vertical="center" wrapText="1"/>
      <protection locked="0"/>
    </xf>
    <xf numFmtId="49" fontId="0" fillId="0" borderId="10" xfId="0" applyNumberFormat="1" applyFont="1" applyFill="1" applyBorder="1" applyAlignment="1" applyProtection="1">
      <alignment horizontal="left" vertical="center" wrapText="1"/>
      <protection locked="0"/>
    </xf>
    <xf numFmtId="0" fontId="45" fillId="0" borderId="0" xfId="0" applyFont="1" applyFill="1" applyBorder="1" applyAlignment="1" applyProtection="1">
      <alignment horizontal="left" vertical="center" wrapText="1"/>
      <protection/>
    </xf>
    <xf numFmtId="0" fontId="62" fillId="48" borderId="46" xfId="42" applyFont="1" applyFill="1" applyBorder="1" applyAlignment="1" applyProtection="1">
      <alignment horizontal="center" vertical="top" wrapText="1"/>
      <protection locked="0"/>
    </xf>
    <xf numFmtId="0" fontId="62" fillId="48" borderId="10" xfId="42" applyFont="1" applyFill="1" applyBorder="1" applyAlignment="1" applyProtection="1">
      <alignment horizontal="center" vertical="top" wrapText="1"/>
      <protection locked="0"/>
    </xf>
    <xf numFmtId="0" fontId="62" fillId="48" borderId="42" xfId="42" applyFont="1" applyFill="1" applyBorder="1" applyAlignment="1" applyProtection="1">
      <alignment horizontal="center" vertical="top" wrapText="1"/>
      <protection locked="0"/>
    </xf>
    <xf numFmtId="0" fontId="0" fillId="0" borderId="46" xfId="0" applyBorder="1" applyAlignment="1">
      <alignment horizontal="left" vertical="center" wrapText="1"/>
    </xf>
    <xf numFmtId="0" fontId="0" fillId="0" borderId="10" xfId="0" applyBorder="1" applyAlignment="1">
      <alignment horizontal="left" vertical="center" wrapText="1"/>
    </xf>
    <xf numFmtId="0" fontId="62" fillId="48" borderId="47" xfId="42" applyFont="1" applyFill="1" applyBorder="1" applyAlignment="1" applyProtection="1">
      <alignment horizontal="center" vertical="top" wrapText="1"/>
      <protection locked="0"/>
    </xf>
    <xf numFmtId="0" fontId="62" fillId="48" borderId="48" xfId="42" applyFont="1" applyFill="1" applyBorder="1" applyAlignment="1" applyProtection="1">
      <alignment horizontal="center" vertical="top" wrapText="1"/>
      <protection locked="0"/>
    </xf>
    <xf numFmtId="0" fontId="62" fillId="48" borderId="43" xfId="42" applyFont="1" applyFill="1" applyBorder="1" applyAlignment="1" applyProtection="1">
      <alignment horizontal="center" vertical="top" wrapText="1"/>
      <protection locked="0"/>
    </xf>
    <xf numFmtId="0" fontId="0" fillId="0" borderId="21" xfId="0" applyBorder="1" applyAlignment="1">
      <alignment horizontal="left" vertical="center" wrapText="1"/>
    </xf>
    <xf numFmtId="0" fontId="0" fillId="0" borderId="77" xfId="0" applyBorder="1" applyAlignment="1">
      <alignment horizontal="left" vertical="center" wrapText="1"/>
    </xf>
    <xf numFmtId="0" fontId="0" fillId="0" borderId="55" xfId="0" applyBorder="1" applyAlignment="1">
      <alignment horizontal="left" vertical="center" wrapText="1"/>
    </xf>
    <xf numFmtId="0" fontId="0" fillId="0" borderId="78" xfId="0" applyBorder="1" applyAlignment="1">
      <alignment horizontal="left" vertical="center" wrapText="1"/>
    </xf>
    <xf numFmtId="49" fontId="0" fillId="43" borderId="45" xfId="0" applyNumberFormat="1" applyFont="1" applyFill="1" applyBorder="1" applyAlignment="1" applyProtection="1">
      <alignment horizontal="left" vertical="center" wrapText="1"/>
      <protection/>
    </xf>
    <xf numFmtId="49" fontId="0" fillId="43" borderId="65" xfId="0" applyNumberFormat="1" applyFont="1" applyFill="1" applyBorder="1" applyAlignment="1" applyProtection="1">
      <alignment horizontal="left" vertical="center" wrapText="1"/>
      <protection/>
    </xf>
    <xf numFmtId="4" fontId="0" fillId="40" borderId="10" xfId="0" applyNumberFormat="1" applyFont="1" applyFill="1" applyBorder="1" applyAlignment="1" applyProtection="1">
      <alignment horizontal="right" vertical="center" wrapText="1"/>
      <protection locked="0"/>
    </xf>
    <xf numFmtId="4" fontId="0" fillId="40" borderId="42" xfId="0" applyNumberFormat="1" applyFont="1" applyFill="1" applyBorder="1" applyAlignment="1" applyProtection="1">
      <alignment horizontal="right" vertical="center" wrapText="1"/>
      <protection locked="0"/>
    </xf>
    <xf numFmtId="0" fontId="0" fillId="0" borderId="52" xfId="0" applyBorder="1" applyAlignment="1">
      <alignment horizontal="left" vertical="center" wrapText="1"/>
    </xf>
    <xf numFmtId="0" fontId="0" fillId="0" borderId="79" xfId="0" applyBorder="1" applyAlignment="1">
      <alignment horizontal="left" vertical="center" wrapText="1"/>
    </xf>
    <xf numFmtId="0" fontId="0" fillId="0" borderId="44" xfId="0" applyBorder="1" applyAlignment="1">
      <alignment horizontal="left" vertical="center" wrapText="1"/>
    </xf>
    <xf numFmtId="0" fontId="0" fillId="0" borderId="45" xfId="0" applyBorder="1" applyAlignment="1">
      <alignment horizontal="left" vertical="center" wrapText="1"/>
    </xf>
    <xf numFmtId="0" fontId="0" fillId="0" borderId="65" xfId="0" applyBorder="1" applyAlignment="1">
      <alignment horizontal="left" vertical="center" wrapText="1"/>
    </xf>
    <xf numFmtId="49" fontId="0" fillId="40" borderId="46" xfId="0" applyNumberFormat="1" applyFill="1" applyBorder="1" applyAlignment="1" applyProtection="1">
      <alignment horizontal="left" vertical="center" wrapText="1"/>
      <protection locked="0"/>
    </xf>
    <xf numFmtId="49" fontId="0" fillId="40" borderId="10" xfId="0" applyNumberFormat="1" applyFont="1" applyFill="1" applyBorder="1" applyAlignment="1" applyProtection="1">
      <alignment horizontal="left" vertical="center" wrapText="1"/>
      <protection locked="0"/>
    </xf>
    <xf numFmtId="14" fontId="0" fillId="40" borderId="10" xfId="0" applyNumberFormat="1" applyFont="1" applyFill="1" applyBorder="1" applyAlignment="1" applyProtection="1">
      <alignment horizontal="left" vertical="center" wrapText="1"/>
      <protection locked="0"/>
    </xf>
    <xf numFmtId="14" fontId="0" fillId="40" borderId="42" xfId="0" applyNumberFormat="1" applyFont="1" applyFill="1" applyBorder="1" applyAlignment="1" applyProtection="1">
      <alignment horizontal="left" vertical="center" wrapText="1"/>
      <protection locked="0"/>
    </xf>
    <xf numFmtId="49" fontId="0" fillId="40" borderId="48" xfId="0" applyNumberFormat="1" applyFill="1" applyBorder="1" applyAlignment="1" applyProtection="1">
      <alignment horizontal="left" vertical="center" wrapText="1"/>
      <protection locked="0"/>
    </xf>
    <xf numFmtId="49" fontId="0" fillId="40" borderId="43" xfId="0" applyNumberFormat="1" applyFont="1" applyFill="1" applyBorder="1" applyAlignment="1" applyProtection="1">
      <alignment horizontal="left" vertical="center" wrapText="1"/>
      <protection locked="0"/>
    </xf>
    <xf numFmtId="0" fontId="0" fillId="0" borderId="80" xfId="0" applyBorder="1" applyAlignment="1">
      <alignment horizontal="left" vertical="center" wrapText="1"/>
    </xf>
    <xf numFmtId="0" fontId="0" fillId="0" borderId="81" xfId="0" applyBorder="1" applyAlignment="1">
      <alignment horizontal="left" vertical="center" wrapText="1"/>
    </xf>
    <xf numFmtId="0" fontId="0" fillId="0" borderId="26" xfId="0" applyFont="1" applyBorder="1" applyAlignment="1">
      <alignment horizontal="center"/>
    </xf>
    <xf numFmtId="0" fontId="62" fillId="41" borderId="46" xfId="42" applyFont="1" applyFill="1" applyBorder="1" applyAlignment="1" applyProtection="1">
      <alignment horizontal="center" vertical="top" wrapText="1"/>
      <protection locked="0"/>
    </xf>
    <xf numFmtId="0" fontId="62" fillId="41" borderId="10" xfId="42" applyFont="1" applyFill="1" applyBorder="1" applyAlignment="1" applyProtection="1">
      <alignment horizontal="center" vertical="top" wrapText="1"/>
      <protection locked="0"/>
    </xf>
    <xf numFmtId="0" fontId="62" fillId="41" borderId="42" xfId="42" applyFont="1" applyFill="1" applyBorder="1" applyAlignment="1" applyProtection="1">
      <alignment horizontal="center" vertical="top" wrapText="1"/>
      <protection locked="0"/>
    </xf>
    <xf numFmtId="49" fontId="0" fillId="46" borderId="48" xfId="0" applyNumberFormat="1" applyFill="1" applyBorder="1" applyAlignment="1" applyProtection="1">
      <alignment horizontal="left" vertical="center" wrapText="1"/>
      <protection locked="0"/>
    </xf>
    <xf numFmtId="49" fontId="0" fillId="46" borderId="43" xfId="0" applyNumberFormat="1" applyFont="1" applyFill="1" applyBorder="1" applyAlignment="1" applyProtection="1">
      <alignment horizontal="left" vertical="center" wrapText="1"/>
      <protection locked="0"/>
    </xf>
    <xf numFmtId="0" fontId="0" fillId="0" borderId="51" xfId="0" applyBorder="1" applyAlignment="1">
      <alignment horizontal="left" vertical="center" wrapText="1"/>
    </xf>
    <xf numFmtId="0" fontId="0" fillId="0" borderId="82" xfId="0" applyBorder="1" applyAlignment="1">
      <alignment horizontal="left" vertical="center" wrapText="1"/>
    </xf>
    <xf numFmtId="0" fontId="0" fillId="0" borderId="83" xfId="0" applyBorder="1" applyAlignment="1">
      <alignment horizontal="left" vertical="center" wrapText="1"/>
    </xf>
    <xf numFmtId="0" fontId="0" fillId="0" borderId="84" xfId="0" applyBorder="1" applyAlignment="1">
      <alignment horizontal="left" vertical="center" wrapText="1"/>
    </xf>
    <xf numFmtId="49" fontId="0" fillId="49" borderId="45" xfId="0" applyNumberFormat="1" applyFont="1" applyFill="1" applyBorder="1" applyAlignment="1" applyProtection="1">
      <alignment horizontal="left" vertical="center" wrapText="1"/>
      <protection/>
    </xf>
    <xf numFmtId="49" fontId="0" fillId="49" borderId="65" xfId="0" applyNumberFormat="1" applyFont="1" applyFill="1" applyBorder="1" applyAlignment="1" applyProtection="1">
      <alignment horizontal="left" vertical="center" wrapText="1"/>
      <protection/>
    </xf>
    <xf numFmtId="0" fontId="0" fillId="0" borderId="26" xfId="0" applyBorder="1" applyAlignment="1">
      <alignment horizontal="center" vertical="center" wrapText="1"/>
    </xf>
    <xf numFmtId="0" fontId="0" fillId="36" borderId="21" xfId="0" applyFill="1" applyBorder="1" applyAlignment="1">
      <alignment horizontal="center" wrapText="1"/>
    </xf>
    <xf numFmtId="0" fontId="0" fillId="36" borderId="22" xfId="0" applyFill="1" applyBorder="1" applyAlignment="1">
      <alignment horizontal="center" wrapText="1"/>
    </xf>
    <xf numFmtId="0" fontId="45" fillId="0" borderId="55" xfId="0" applyFont="1" applyBorder="1" applyAlignment="1">
      <alignment horizontal="center" vertical="center" wrapText="1"/>
    </xf>
    <xf numFmtId="0" fontId="45" fillId="0" borderId="85" xfId="0" applyFont="1" applyBorder="1" applyAlignment="1">
      <alignment horizontal="center" vertical="center" wrapText="1"/>
    </xf>
    <xf numFmtId="0" fontId="0" fillId="36" borderId="28" xfId="0" applyFill="1" applyBorder="1" applyAlignment="1">
      <alignment horizontal="center" wrapText="1"/>
    </xf>
    <xf numFmtId="0" fontId="5" fillId="0" borderId="0" xfId="42" applyFont="1" applyFill="1" applyBorder="1" applyAlignment="1" applyProtection="1">
      <alignment horizontal="left" vertical="top" wrapText="1"/>
      <protection/>
    </xf>
    <xf numFmtId="0" fontId="64" fillId="36" borderId="18" xfId="0" applyFont="1" applyFill="1" applyBorder="1" applyAlignment="1">
      <alignment horizontal="center" vertical="top" wrapText="1"/>
    </xf>
    <xf numFmtId="0" fontId="64" fillId="36" borderId="27" xfId="0" applyFont="1" applyFill="1" applyBorder="1" applyAlignment="1">
      <alignment horizontal="center" vertical="top" wrapText="1"/>
    </xf>
    <xf numFmtId="0" fontId="64" fillId="36" borderId="23" xfId="0" applyFont="1" applyFill="1" applyBorder="1" applyAlignment="1">
      <alignment horizontal="center" vertical="top" wrapText="1"/>
    </xf>
    <xf numFmtId="0" fontId="45" fillId="0" borderId="86" xfId="57" applyNumberFormat="1" applyFont="1" applyFill="1" applyBorder="1" applyAlignment="1" applyProtection="1">
      <alignment vertical="center" wrapText="1"/>
      <protection locked="0"/>
    </xf>
    <xf numFmtId="0" fontId="45" fillId="0" borderId="85" xfId="57" applyNumberFormat="1" applyFont="1" applyFill="1" applyBorder="1" applyAlignment="1" applyProtection="1">
      <alignment vertical="center" wrapText="1"/>
      <protection locked="0"/>
    </xf>
    <xf numFmtId="0" fontId="0" fillId="0" borderId="87" xfId="57" applyFill="1" applyBorder="1" applyAlignment="1" applyProtection="1">
      <alignment horizontal="center" vertical="center" wrapText="1"/>
      <protection/>
    </xf>
    <xf numFmtId="0" fontId="0" fillId="0" borderId="88" xfId="57" applyFill="1" applyBorder="1" applyAlignment="1" applyProtection="1">
      <alignment horizontal="center" vertical="center" wrapText="1"/>
      <protection/>
    </xf>
    <xf numFmtId="14" fontId="0" fillId="0" borderId="54" xfId="57" applyNumberFormat="1" applyFont="1" applyFill="1" applyBorder="1" applyAlignment="1" applyProtection="1">
      <alignment horizontal="center" vertical="center" wrapText="1"/>
      <protection locked="0"/>
    </xf>
    <xf numFmtId="14" fontId="0" fillId="0" borderId="89" xfId="57" applyNumberFormat="1" applyFont="1" applyFill="1" applyBorder="1" applyAlignment="1" applyProtection="1">
      <alignment horizontal="center" vertical="center" wrapText="1"/>
      <protection locked="0"/>
    </xf>
    <xf numFmtId="0" fontId="0" fillId="43" borderId="90" xfId="0" applyNumberFormat="1" applyFill="1" applyBorder="1" applyAlignment="1" applyProtection="1">
      <alignment horizontal="left" vertical="center"/>
      <protection/>
    </xf>
    <xf numFmtId="0" fontId="0" fillId="43" borderId="60" xfId="0" applyNumberFormat="1" applyFill="1" applyBorder="1" applyAlignment="1" applyProtection="1">
      <alignment horizontal="left" vertical="center"/>
      <protection/>
    </xf>
    <xf numFmtId="0" fontId="0" fillId="42" borderId="24" xfId="0" applyNumberFormat="1" applyFill="1" applyBorder="1" applyAlignment="1" applyProtection="1">
      <alignment horizontal="left" vertical="center" wrapText="1"/>
      <protection locked="0"/>
    </xf>
    <xf numFmtId="0" fontId="0" fillId="42" borderId="26" xfId="0" applyNumberFormat="1" applyFill="1" applyBorder="1" applyAlignment="1" applyProtection="1">
      <alignment horizontal="left" vertical="center" wrapText="1"/>
      <protection locked="0"/>
    </xf>
    <xf numFmtId="0" fontId="0" fillId="42" borderId="25" xfId="0" applyNumberFormat="1" applyFill="1" applyBorder="1" applyAlignment="1" applyProtection="1">
      <alignment horizontal="left" vertical="center" wrapText="1"/>
      <protection locked="0"/>
    </xf>
    <xf numFmtId="0" fontId="0" fillId="0" borderId="91" xfId="57" applyFill="1" applyBorder="1" applyAlignment="1" applyProtection="1">
      <alignment horizontal="center" vertical="center" wrapText="1"/>
      <protection/>
    </xf>
    <xf numFmtId="14" fontId="0" fillId="0" borderId="92" xfId="57" applyNumberFormat="1" applyFont="1" applyFill="1" applyBorder="1" applyAlignment="1" applyProtection="1">
      <alignment horizontal="center" vertical="center" wrapText="1"/>
      <protection locked="0"/>
    </xf>
    <xf numFmtId="14" fontId="0" fillId="0" borderId="50" xfId="57" applyNumberFormat="1" applyFont="1" applyFill="1" applyBorder="1" applyAlignment="1" applyProtection="1">
      <alignment horizontal="center" vertical="center" wrapText="1"/>
      <protection locked="0"/>
    </xf>
    <xf numFmtId="0" fontId="0" fillId="42" borderId="90" xfId="0" applyNumberFormat="1" applyFill="1" applyBorder="1" applyAlignment="1" applyProtection="1">
      <alignment horizontal="center" vertical="center"/>
      <protection locked="0"/>
    </xf>
    <xf numFmtId="0" fontId="0" fillId="42" borderId="60" xfId="0" applyNumberFormat="1" applyFill="1" applyBorder="1" applyAlignment="1" applyProtection="1">
      <alignment horizontal="center" vertical="center"/>
      <protection locked="0"/>
    </xf>
    <xf numFmtId="0" fontId="64" fillId="0" borderId="0" xfId="0" applyFont="1" applyFill="1" applyBorder="1" applyAlignment="1">
      <alignment horizontal="center" wrapText="1"/>
    </xf>
  </cellXfs>
  <cellStyles count="6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12 2" xfId="53"/>
    <cellStyle name="Обычный 2" xfId="54"/>
    <cellStyle name="Обычный 2 2" xfId="55"/>
    <cellStyle name="Обычный 3" xfId="56"/>
    <cellStyle name="Обычный 4" xfId="57"/>
    <cellStyle name="Обычный_KV.ITOG.4.78(v1.0)" xfId="58"/>
    <cellStyle name="Обычный_PRIL1.ELECTR" xfId="59"/>
    <cellStyle name="Обычный_WARM.TOPL.Q1.2010" xfId="60"/>
    <cellStyle name="Обычный_ЖКУ_проект3" xfId="61"/>
    <cellStyle name="Обычный_форма 1 водопровод для орг" xfId="62"/>
    <cellStyle name="Обычный_Формы 2-РЭК и  3-РЭК " xfId="63"/>
    <cellStyle name="Followed Hyperlink" xfId="64"/>
    <cellStyle name="Плохой" xfId="65"/>
    <cellStyle name="Пояснение" xfId="66"/>
    <cellStyle name="Примечание" xfId="67"/>
    <cellStyle name="Percent" xfId="68"/>
    <cellStyle name="Связанная ячейка" xfId="69"/>
    <cellStyle name="Текст предупреждения" xfId="70"/>
    <cellStyle name="Comma" xfId="71"/>
    <cellStyle name="Comma [0]" xfId="72"/>
    <cellStyle name="Финансовый 3 8" xfId="73"/>
    <cellStyle name="Хороший" xfId="7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10</xdr:row>
      <xdr:rowOff>133350</xdr:rowOff>
    </xdr:from>
    <xdr:to>
      <xdr:col>7</xdr:col>
      <xdr:colOff>0</xdr:colOff>
      <xdr:row>32</xdr:row>
      <xdr:rowOff>19050</xdr:rowOff>
    </xdr:to>
    <xdr:sp>
      <xdr:nvSpPr>
        <xdr:cNvPr id="1" name="Скругленный прямоугольник 1"/>
        <xdr:cNvSpPr>
          <a:spLocks/>
        </xdr:cNvSpPr>
      </xdr:nvSpPr>
      <xdr:spPr>
        <a:xfrm>
          <a:off x="1219200" y="1400175"/>
          <a:ext cx="6515100" cy="8763000"/>
        </a:xfrm>
        <a:prstGeom prst="roundRect">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nchor="ctr"/>
        <a:p>
          <a:pPr algn="l">
            <a:defRPr/>
          </a:pPr>
          <a:r>
            <a:rPr lang="en-US" cap="none" u="none" baseline="0">
              <a:latin typeface="Tahoma"/>
              <a:ea typeface="Tahoma"/>
              <a:cs typeface="Tahoma"/>
            </a:rPr>
            <a:t/>
          </a:r>
        </a:p>
      </xdr:txBody>
    </xdr:sp>
    <xdr:clientData/>
  </xdr:twoCellAnchor>
  <xdr:twoCellAnchor>
    <xdr:from>
      <xdr:col>3</xdr:col>
      <xdr:colOff>581025</xdr:colOff>
      <xdr:row>6</xdr:row>
      <xdr:rowOff>142875</xdr:rowOff>
    </xdr:from>
    <xdr:to>
      <xdr:col>7</xdr:col>
      <xdr:colOff>19050</xdr:colOff>
      <xdr:row>9</xdr:row>
      <xdr:rowOff>9525</xdr:rowOff>
    </xdr:to>
    <xdr:sp>
      <xdr:nvSpPr>
        <xdr:cNvPr id="2" name="Скругленный прямоугольник 2"/>
        <xdr:cNvSpPr>
          <a:spLocks/>
        </xdr:cNvSpPr>
      </xdr:nvSpPr>
      <xdr:spPr>
        <a:xfrm>
          <a:off x="1190625" y="571500"/>
          <a:ext cx="6562725" cy="561975"/>
        </a:xfrm>
        <a:prstGeom prst="roundRect">
          <a:avLst/>
        </a:prstGeom>
        <a:solidFill>
          <a:srgbClr val="BFBFBF">
            <a:alpha val="20000"/>
          </a:srgbClr>
        </a:solidFill>
        <a:ln w="19050" cmpd="sng">
          <a:solidFill>
            <a:srgbClr val="000000"/>
          </a:solidFill>
          <a:headEnd type="none"/>
          <a:tailEnd type="none"/>
        </a:ln>
      </xdr:spPr>
      <xdr:txBody>
        <a:bodyPr vertOverflow="clip" wrap="square" anchor="ctr"/>
        <a:p>
          <a:pPr algn="l">
            <a:defRPr/>
          </a:pPr>
          <a:r>
            <a:rPr lang="en-US" cap="none" u="none" baseline="0">
              <a:latin typeface="Tahoma"/>
              <a:ea typeface="Tahoma"/>
              <a:cs typeface="Tahoma"/>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1028700</xdr:colOff>
      <xdr:row>5</xdr:row>
      <xdr:rowOff>152400</xdr:rowOff>
    </xdr:from>
    <xdr:to>
      <xdr:col>8</xdr:col>
      <xdr:colOff>19050</xdr:colOff>
      <xdr:row>6</xdr:row>
      <xdr:rowOff>371475</xdr:rowOff>
    </xdr:to>
    <xdr:sp>
      <xdr:nvSpPr>
        <xdr:cNvPr id="1" name="Скругленный прямоугольник 5"/>
        <xdr:cNvSpPr>
          <a:spLocks/>
        </xdr:cNvSpPr>
      </xdr:nvSpPr>
      <xdr:spPr>
        <a:xfrm>
          <a:off x="1028700" y="514350"/>
          <a:ext cx="6924675" cy="400050"/>
        </a:xfrm>
        <a:prstGeom prst="roundRect">
          <a:avLst/>
        </a:prstGeom>
        <a:solidFill>
          <a:srgbClr val="BFBFBF">
            <a:alpha val="20000"/>
          </a:srgbClr>
        </a:solidFill>
        <a:ln w="19050" cmpd="sng">
          <a:solidFill>
            <a:srgbClr val="000000"/>
          </a:solidFill>
          <a:headEnd type="none"/>
          <a:tailEnd type="none"/>
        </a:ln>
      </xdr:spPr>
      <xdr:txBody>
        <a:bodyPr vertOverflow="clip" wrap="square" anchor="ctr"/>
        <a:p>
          <a:pPr algn="l">
            <a:defRPr/>
          </a:pPr>
          <a:r>
            <a:rPr lang="en-US" cap="none" u="none" baseline="0">
              <a:latin typeface="Tahoma"/>
              <a:ea typeface="Tahoma"/>
              <a:cs typeface="Tahoma"/>
            </a:rPr>
            <a:t/>
          </a:r>
        </a:p>
      </xdr:txBody>
    </xdr:sp>
    <xdr:clientData/>
  </xdr:twoCellAnchor>
  <xdr:twoCellAnchor>
    <xdr:from>
      <xdr:col>3</xdr:col>
      <xdr:colOff>0</xdr:colOff>
      <xdr:row>9</xdr:row>
      <xdr:rowOff>114300</xdr:rowOff>
    </xdr:from>
    <xdr:to>
      <xdr:col>8</xdr:col>
      <xdr:colOff>19050</xdr:colOff>
      <xdr:row>43</xdr:row>
      <xdr:rowOff>114300</xdr:rowOff>
    </xdr:to>
    <xdr:sp>
      <xdr:nvSpPr>
        <xdr:cNvPr id="2" name="Скругленный прямоугольник 6"/>
        <xdr:cNvSpPr>
          <a:spLocks/>
        </xdr:cNvSpPr>
      </xdr:nvSpPr>
      <xdr:spPr>
        <a:xfrm>
          <a:off x="1047750" y="1362075"/>
          <a:ext cx="6905625" cy="10353675"/>
        </a:xfrm>
        <a:prstGeom prst="roundRect">
          <a:avLst/>
        </a:prstGeom>
        <a:noFill/>
        <a:ln w="15875" cmpd="sng">
          <a:solidFill>
            <a:srgbClr val="000000"/>
          </a:solidFill>
          <a:headEnd type="none"/>
          <a:tailEnd type="none"/>
        </a:ln>
      </xdr:spPr>
      <xdr:txBody>
        <a:bodyPr vertOverflow="clip" wrap="square" anchor="ctr"/>
        <a:p>
          <a:pPr algn="l">
            <a:defRPr/>
          </a:pPr>
          <a:r>
            <a:rPr lang="en-US" cap="none" u="none" baseline="0">
              <a:latin typeface="Tahoma"/>
              <a:ea typeface="Tahoma"/>
              <a:cs typeface="Tahoma"/>
            </a:rPr>
            <a:t/>
          </a:r>
        </a:p>
      </xdr:txBody>
    </xdr:sp>
    <xdr:clientData/>
  </xdr:twoCellAnchor>
  <xdr:twoCellAnchor>
    <xdr:from>
      <xdr:col>3</xdr:col>
      <xdr:colOff>466725</xdr:colOff>
      <xdr:row>11</xdr:row>
      <xdr:rowOff>9525</xdr:rowOff>
    </xdr:from>
    <xdr:to>
      <xdr:col>7</xdr:col>
      <xdr:colOff>9525</xdr:colOff>
      <xdr:row>11</xdr:row>
      <xdr:rowOff>495300</xdr:rowOff>
    </xdr:to>
    <xdr:sp>
      <xdr:nvSpPr>
        <xdr:cNvPr id="3" name="Скругленный прямоугольник 7"/>
        <xdr:cNvSpPr>
          <a:spLocks/>
        </xdr:cNvSpPr>
      </xdr:nvSpPr>
      <xdr:spPr>
        <a:xfrm>
          <a:off x="1514475" y="1590675"/>
          <a:ext cx="5953125" cy="485775"/>
        </a:xfrm>
        <a:prstGeom prst="roundRect">
          <a:avLst/>
        </a:prstGeom>
        <a:noFill/>
        <a:ln w="9525" cmpd="sng">
          <a:solidFill>
            <a:srgbClr val="000000"/>
          </a:solidFill>
          <a:headEnd type="none"/>
          <a:tailEnd type="none"/>
        </a:ln>
      </xdr:spPr>
      <xdr:txBody>
        <a:bodyPr vertOverflow="clip" wrap="square" anchor="ctr"/>
        <a:p>
          <a:pPr algn="l">
            <a:defRPr/>
          </a:pPr>
          <a:r>
            <a:rPr lang="en-US" cap="none" u="none" baseline="0">
              <a:latin typeface="Tahoma"/>
              <a:ea typeface="Tahoma"/>
              <a:cs typeface="Tahoma"/>
            </a:rPr>
            <a:t/>
          </a:r>
        </a:p>
      </xdr:txBody>
    </xdr:sp>
    <xdr:clientData/>
  </xdr:twoCellAnchor>
  <xdr:twoCellAnchor>
    <xdr:from>
      <xdr:col>4</xdr:col>
      <xdr:colOff>0</xdr:colOff>
      <xdr:row>13</xdr:row>
      <xdr:rowOff>9525</xdr:rowOff>
    </xdr:from>
    <xdr:to>
      <xdr:col>7</xdr:col>
      <xdr:colOff>0</xdr:colOff>
      <xdr:row>16</xdr:row>
      <xdr:rowOff>0</xdr:rowOff>
    </xdr:to>
    <xdr:sp>
      <xdr:nvSpPr>
        <xdr:cNvPr id="4" name="Скругленный прямоугольник 8"/>
        <xdr:cNvSpPr>
          <a:spLocks/>
        </xdr:cNvSpPr>
      </xdr:nvSpPr>
      <xdr:spPr>
        <a:xfrm>
          <a:off x="1524000" y="2286000"/>
          <a:ext cx="5934075" cy="1047750"/>
        </a:xfrm>
        <a:prstGeom prst="roundRect">
          <a:avLst/>
        </a:prstGeom>
        <a:noFill/>
        <a:ln w="9525" cmpd="sng">
          <a:solidFill>
            <a:srgbClr val="000000"/>
          </a:solidFill>
          <a:headEnd type="none"/>
          <a:tailEnd type="none"/>
        </a:ln>
      </xdr:spPr>
      <xdr:txBody>
        <a:bodyPr vertOverflow="clip" wrap="square" anchor="ctr"/>
        <a:p>
          <a:pPr algn="l">
            <a:defRPr/>
          </a:pPr>
          <a:r>
            <a:rPr lang="en-US" cap="none" u="none" baseline="0">
              <a:latin typeface="Tahoma"/>
              <a:ea typeface="Tahoma"/>
              <a:cs typeface="Tahoma"/>
            </a:rPr>
            <a:t/>
          </a:r>
        </a:p>
      </xdr:txBody>
    </xdr:sp>
    <xdr:clientData/>
  </xdr:twoCellAnchor>
  <xdr:twoCellAnchor>
    <xdr:from>
      <xdr:col>3</xdr:col>
      <xdr:colOff>466725</xdr:colOff>
      <xdr:row>21</xdr:row>
      <xdr:rowOff>0</xdr:rowOff>
    </xdr:from>
    <xdr:to>
      <xdr:col>7</xdr:col>
      <xdr:colOff>0</xdr:colOff>
      <xdr:row>23</xdr:row>
      <xdr:rowOff>0</xdr:rowOff>
    </xdr:to>
    <xdr:sp>
      <xdr:nvSpPr>
        <xdr:cNvPr id="5" name="Скругленный прямоугольник 9"/>
        <xdr:cNvSpPr>
          <a:spLocks/>
        </xdr:cNvSpPr>
      </xdr:nvSpPr>
      <xdr:spPr>
        <a:xfrm>
          <a:off x="1514475" y="4695825"/>
          <a:ext cx="5943600" cy="638175"/>
        </a:xfrm>
        <a:prstGeom prst="roundRect">
          <a:avLst/>
        </a:prstGeom>
        <a:noFill/>
        <a:ln w="9525" cmpd="sng">
          <a:solidFill>
            <a:srgbClr val="000000"/>
          </a:solidFill>
          <a:headEnd type="none"/>
          <a:tailEnd type="none"/>
        </a:ln>
      </xdr:spPr>
      <xdr:txBody>
        <a:bodyPr vertOverflow="clip" wrap="square" anchor="ctr"/>
        <a:p>
          <a:pPr algn="l">
            <a:defRPr/>
          </a:pPr>
          <a:r>
            <a:rPr lang="en-US" cap="none" u="none" baseline="0">
              <a:latin typeface="Tahoma"/>
              <a:ea typeface="Tahoma"/>
              <a:cs typeface="Tahoma"/>
            </a:rPr>
            <a:t/>
          </a:r>
        </a:p>
      </xdr:txBody>
    </xdr:sp>
    <xdr:clientData/>
  </xdr:twoCellAnchor>
  <xdr:twoCellAnchor>
    <xdr:from>
      <xdr:col>3</xdr:col>
      <xdr:colOff>466725</xdr:colOff>
      <xdr:row>17</xdr:row>
      <xdr:rowOff>0</xdr:rowOff>
    </xdr:from>
    <xdr:to>
      <xdr:col>6</xdr:col>
      <xdr:colOff>2200275</xdr:colOff>
      <xdr:row>18</xdr:row>
      <xdr:rowOff>9525</xdr:rowOff>
    </xdr:to>
    <xdr:sp>
      <xdr:nvSpPr>
        <xdr:cNvPr id="6" name="Скругленный прямоугольник 10"/>
        <xdr:cNvSpPr>
          <a:spLocks/>
        </xdr:cNvSpPr>
      </xdr:nvSpPr>
      <xdr:spPr>
        <a:xfrm>
          <a:off x="1514475" y="3524250"/>
          <a:ext cx="5934075" cy="361950"/>
        </a:xfrm>
        <a:prstGeom prst="roundRect">
          <a:avLst/>
        </a:prstGeom>
        <a:noFill/>
        <a:ln w="9525" cmpd="sng">
          <a:solidFill>
            <a:srgbClr val="000000"/>
          </a:solidFill>
          <a:headEnd type="none"/>
          <a:tailEnd type="none"/>
        </a:ln>
      </xdr:spPr>
      <xdr:txBody>
        <a:bodyPr vertOverflow="clip" wrap="square" anchor="ctr"/>
        <a:p>
          <a:pPr algn="l">
            <a:defRPr/>
          </a:pPr>
          <a:r>
            <a:rPr lang="en-US" cap="none" u="none" baseline="0">
              <a:latin typeface="Tahoma"/>
              <a:ea typeface="Tahoma"/>
              <a:cs typeface="Tahoma"/>
            </a:rPr>
            <a:t/>
          </a:r>
        </a:p>
      </xdr:txBody>
    </xdr:sp>
    <xdr:clientData/>
  </xdr:twoCellAnchor>
  <xdr:twoCellAnchor>
    <xdr:from>
      <xdr:col>3</xdr:col>
      <xdr:colOff>457200</xdr:colOff>
      <xdr:row>30</xdr:row>
      <xdr:rowOff>9525</xdr:rowOff>
    </xdr:from>
    <xdr:to>
      <xdr:col>7</xdr:col>
      <xdr:colOff>0</xdr:colOff>
      <xdr:row>33</xdr:row>
      <xdr:rowOff>0</xdr:rowOff>
    </xdr:to>
    <xdr:sp>
      <xdr:nvSpPr>
        <xdr:cNvPr id="7" name="Скругленный прямоугольник 11"/>
        <xdr:cNvSpPr>
          <a:spLocks/>
        </xdr:cNvSpPr>
      </xdr:nvSpPr>
      <xdr:spPr>
        <a:xfrm>
          <a:off x="1504950" y="7610475"/>
          <a:ext cx="5953125" cy="923925"/>
        </a:xfrm>
        <a:prstGeom prst="roundRect">
          <a:avLst/>
        </a:prstGeom>
        <a:noFill/>
        <a:ln w="9525" cmpd="sng">
          <a:solidFill>
            <a:srgbClr val="000000"/>
          </a:solidFill>
          <a:headEnd type="none"/>
          <a:tailEnd type="none"/>
        </a:ln>
      </xdr:spPr>
      <xdr:txBody>
        <a:bodyPr vertOverflow="clip" wrap="square" anchor="ctr"/>
        <a:p>
          <a:pPr algn="l">
            <a:defRPr/>
          </a:pPr>
          <a:r>
            <a:rPr lang="en-US" cap="none" u="none" baseline="0">
              <a:latin typeface="Tahoma"/>
              <a:ea typeface="Tahoma"/>
              <a:cs typeface="Tahoma"/>
            </a:rPr>
            <a:t/>
          </a:r>
        </a:p>
      </xdr:txBody>
    </xdr:sp>
    <xdr:clientData/>
  </xdr:twoCellAnchor>
  <xdr:twoCellAnchor>
    <xdr:from>
      <xdr:col>3</xdr:col>
      <xdr:colOff>447675</xdr:colOff>
      <xdr:row>34</xdr:row>
      <xdr:rowOff>19050</xdr:rowOff>
    </xdr:from>
    <xdr:to>
      <xdr:col>7</xdr:col>
      <xdr:colOff>0</xdr:colOff>
      <xdr:row>37</xdr:row>
      <xdr:rowOff>0</xdr:rowOff>
    </xdr:to>
    <xdr:sp>
      <xdr:nvSpPr>
        <xdr:cNvPr id="8" name="Скругленный прямоугольник 12"/>
        <xdr:cNvSpPr>
          <a:spLocks/>
        </xdr:cNvSpPr>
      </xdr:nvSpPr>
      <xdr:spPr>
        <a:xfrm>
          <a:off x="1495425" y="8743950"/>
          <a:ext cx="5962650" cy="971550"/>
        </a:xfrm>
        <a:prstGeom prst="roundRect">
          <a:avLst/>
        </a:prstGeom>
        <a:noFill/>
        <a:ln w="9525" cmpd="sng">
          <a:solidFill>
            <a:srgbClr val="000000"/>
          </a:solidFill>
          <a:headEnd type="none"/>
          <a:tailEnd type="none"/>
        </a:ln>
      </xdr:spPr>
      <xdr:txBody>
        <a:bodyPr vertOverflow="clip" wrap="square" anchor="ctr"/>
        <a:p>
          <a:pPr algn="l">
            <a:defRPr/>
          </a:pPr>
          <a:r>
            <a:rPr lang="en-US" cap="none" u="none" baseline="0">
              <a:latin typeface="Tahoma"/>
              <a:ea typeface="Tahoma"/>
              <a:cs typeface="Tahoma"/>
            </a:rPr>
            <a:t/>
          </a:r>
        </a:p>
      </xdr:txBody>
    </xdr:sp>
    <xdr:clientData/>
  </xdr:twoCellAnchor>
  <xdr:twoCellAnchor>
    <xdr:from>
      <xdr:col>3</xdr:col>
      <xdr:colOff>466725</xdr:colOff>
      <xdr:row>37</xdr:row>
      <xdr:rowOff>190500</xdr:rowOff>
    </xdr:from>
    <xdr:to>
      <xdr:col>7</xdr:col>
      <xdr:colOff>9525</xdr:colOff>
      <xdr:row>42</xdr:row>
      <xdr:rowOff>342900</xdr:rowOff>
    </xdr:to>
    <xdr:sp>
      <xdr:nvSpPr>
        <xdr:cNvPr id="9" name="Скругленный прямоугольник 13"/>
        <xdr:cNvSpPr>
          <a:spLocks/>
        </xdr:cNvSpPr>
      </xdr:nvSpPr>
      <xdr:spPr>
        <a:xfrm>
          <a:off x="1514475" y="9906000"/>
          <a:ext cx="5953125" cy="1685925"/>
        </a:xfrm>
        <a:prstGeom prst="roundRect">
          <a:avLst/>
        </a:prstGeom>
        <a:noFill/>
        <a:ln w="9525" cmpd="sng">
          <a:solidFill>
            <a:srgbClr val="000000"/>
          </a:solidFill>
          <a:headEnd type="none"/>
          <a:tailEnd type="none"/>
        </a:ln>
      </xdr:spPr>
      <xdr:txBody>
        <a:bodyPr vertOverflow="clip" wrap="square" anchor="ctr"/>
        <a:p>
          <a:pPr algn="l">
            <a:defRPr/>
          </a:pPr>
          <a:r>
            <a:rPr lang="en-US" cap="none" u="none" baseline="0">
              <a:latin typeface="Tahoma"/>
              <a:ea typeface="Tahoma"/>
              <a:cs typeface="Tahoma"/>
            </a:rPr>
            <a:t/>
          </a:r>
        </a:p>
      </xdr:txBody>
    </xdr:sp>
    <xdr:clientData/>
  </xdr:twoCellAnchor>
  <xdr:twoCellAnchor>
    <xdr:from>
      <xdr:col>3</xdr:col>
      <xdr:colOff>466725</xdr:colOff>
      <xdr:row>23</xdr:row>
      <xdr:rowOff>0</xdr:rowOff>
    </xdr:from>
    <xdr:to>
      <xdr:col>6</xdr:col>
      <xdr:colOff>2200275</xdr:colOff>
      <xdr:row>23</xdr:row>
      <xdr:rowOff>0</xdr:rowOff>
    </xdr:to>
    <xdr:sp>
      <xdr:nvSpPr>
        <xdr:cNvPr id="10" name="Скругленный прямоугольник 19"/>
        <xdr:cNvSpPr>
          <a:spLocks/>
        </xdr:cNvSpPr>
      </xdr:nvSpPr>
      <xdr:spPr>
        <a:xfrm>
          <a:off x="1514475" y="5334000"/>
          <a:ext cx="5934075" cy="0"/>
        </a:xfrm>
        <a:prstGeom prst="roundRect">
          <a:avLst/>
        </a:prstGeom>
        <a:noFill/>
        <a:ln w="9525" cmpd="sng">
          <a:solidFill>
            <a:srgbClr val="000000"/>
          </a:solidFill>
          <a:headEnd type="none"/>
          <a:tailEnd type="none"/>
        </a:ln>
      </xdr:spPr>
      <xdr:txBody>
        <a:bodyPr vertOverflow="clip" wrap="square" anchor="ctr"/>
        <a:p>
          <a:pPr algn="l">
            <a:defRPr/>
          </a:pPr>
          <a:r>
            <a:rPr lang="en-US" cap="none" u="none" baseline="0">
              <a:latin typeface="Tahoma"/>
              <a:ea typeface="Tahoma"/>
              <a:cs typeface="Tahoma"/>
            </a:rPr>
            <a:t/>
          </a:r>
        </a:p>
      </xdr:txBody>
    </xdr:sp>
    <xdr:clientData/>
  </xdr:twoCellAnchor>
  <xdr:twoCellAnchor>
    <xdr:from>
      <xdr:col>4</xdr:col>
      <xdr:colOff>0</xdr:colOff>
      <xdr:row>23</xdr:row>
      <xdr:rowOff>190500</xdr:rowOff>
    </xdr:from>
    <xdr:to>
      <xdr:col>7</xdr:col>
      <xdr:colOff>19050</xdr:colOff>
      <xdr:row>29</xdr:row>
      <xdr:rowOff>9525</xdr:rowOff>
    </xdr:to>
    <xdr:sp>
      <xdr:nvSpPr>
        <xdr:cNvPr id="11" name="Скругленный прямоугольник 15"/>
        <xdr:cNvSpPr>
          <a:spLocks/>
        </xdr:cNvSpPr>
      </xdr:nvSpPr>
      <xdr:spPr>
        <a:xfrm>
          <a:off x="1524000" y="5524500"/>
          <a:ext cx="5953125" cy="1895475"/>
        </a:xfrm>
        <a:prstGeom prst="roundRect">
          <a:avLst/>
        </a:prstGeom>
        <a:noFill/>
        <a:ln w="9525" cmpd="sng">
          <a:solidFill>
            <a:srgbClr val="000000"/>
          </a:solidFill>
          <a:headEnd type="none"/>
          <a:tailEnd type="none"/>
        </a:ln>
      </xdr:spPr>
      <xdr:txBody>
        <a:bodyPr vertOverflow="clip" wrap="square" anchor="ctr"/>
        <a:p>
          <a:pPr algn="l">
            <a:defRPr/>
          </a:pPr>
          <a:r>
            <a:rPr lang="en-US" cap="none" u="none" baseline="0">
              <a:latin typeface="Tahoma"/>
              <a:ea typeface="Tahoma"/>
              <a:cs typeface="Tahoma"/>
            </a:rPr>
            <a:t/>
          </a:r>
        </a:p>
      </xdr:txBody>
    </xdr:sp>
    <xdr:clientData/>
  </xdr:twoCellAnchor>
  <xdr:twoCellAnchor>
    <xdr:from>
      <xdr:col>4</xdr:col>
      <xdr:colOff>0</xdr:colOff>
      <xdr:row>19</xdr:row>
      <xdr:rowOff>0</xdr:rowOff>
    </xdr:from>
    <xdr:to>
      <xdr:col>7</xdr:col>
      <xdr:colOff>9525</xdr:colOff>
      <xdr:row>20</xdr:row>
      <xdr:rowOff>9525</xdr:rowOff>
    </xdr:to>
    <xdr:sp>
      <xdr:nvSpPr>
        <xdr:cNvPr id="12" name="Скругленный прямоугольник 16"/>
        <xdr:cNvSpPr>
          <a:spLocks/>
        </xdr:cNvSpPr>
      </xdr:nvSpPr>
      <xdr:spPr>
        <a:xfrm>
          <a:off x="1524000" y="4067175"/>
          <a:ext cx="5943600" cy="447675"/>
        </a:xfrm>
        <a:prstGeom prst="roundRect">
          <a:avLst/>
        </a:prstGeom>
        <a:noFill/>
        <a:ln w="9525" cmpd="sng">
          <a:solidFill>
            <a:srgbClr val="000000"/>
          </a:solidFill>
          <a:headEnd type="none"/>
          <a:tailEnd type="none"/>
        </a:ln>
      </xdr:spPr>
      <xdr:txBody>
        <a:bodyPr vertOverflow="clip" wrap="square" anchor="ctr"/>
        <a:p>
          <a:pPr algn="l">
            <a:defRPr/>
          </a:pPr>
          <a:r>
            <a:rPr lang="en-US" cap="none" u="none" baseline="0">
              <a:latin typeface="Tahoma"/>
              <a:ea typeface="Tahoma"/>
              <a:cs typeface="Tahoma"/>
            </a:rPr>
            <a:t/>
          </a:r>
        </a:p>
      </xdr:txBody>
    </xdr:sp>
    <xdr:clientData/>
  </xdr:twoCellAnchor>
  <xdr:twoCellAnchor>
    <xdr:from>
      <xdr:col>7</xdr:col>
      <xdr:colOff>28575</xdr:colOff>
      <xdr:row>18</xdr:row>
      <xdr:rowOff>180975</xdr:rowOff>
    </xdr:from>
    <xdr:to>
      <xdr:col>7</xdr:col>
      <xdr:colOff>466725</xdr:colOff>
      <xdr:row>20</xdr:row>
      <xdr:rowOff>0</xdr:rowOff>
    </xdr:to>
    <xdr:sp macro="[0]!Sheet_10.KindActivButton_click">
      <xdr:nvSpPr>
        <xdr:cNvPr id="13" name="Овал 17"/>
        <xdr:cNvSpPr>
          <a:spLocks/>
        </xdr:cNvSpPr>
      </xdr:nvSpPr>
      <xdr:spPr>
        <a:xfrm>
          <a:off x="7486650" y="4057650"/>
          <a:ext cx="438150" cy="447675"/>
        </a:xfrm>
        <a:prstGeom prst="ellipse">
          <a:avLst/>
        </a:prstGeom>
        <a:blipFill>
          <a:blip r:embed="rId1"/>
          <a:srcRect/>
          <a:stretch>
            <a:fillRect/>
          </a:stretch>
        </a:blipFill>
        <a:ln w="9525" cmpd="sng">
          <a:solidFill>
            <a:srgbClr val="000000">
              <a:alpha val="50195"/>
            </a:srgbClr>
          </a:solidFill>
          <a:headEnd type="none"/>
          <a:tailEnd type="none"/>
        </a:ln>
      </xdr:spPr>
      <xdr:txBody>
        <a:bodyPr vertOverflow="clip" wrap="square" anchor="ctr"/>
        <a:p>
          <a:pPr algn="l">
            <a:defRPr/>
          </a:pPr>
          <a:r>
            <a:rPr lang="en-US" cap="none" u="none" baseline="0">
              <a:latin typeface="Tahoma"/>
              <a:ea typeface="Tahoma"/>
              <a:cs typeface="Tahoma"/>
            </a:rPr>
            <a:t/>
          </a:r>
        </a:p>
      </xdr:txBody>
    </xdr:sp>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600075</xdr:colOff>
      <xdr:row>4</xdr:row>
      <xdr:rowOff>133350</xdr:rowOff>
    </xdr:from>
    <xdr:to>
      <xdr:col>7</xdr:col>
      <xdr:colOff>609600</xdr:colOff>
      <xdr:row>7</xdr:row>
      <xdr:rowOff>19050</xdr:rowOff>
    </xdr:to>
    <xdr:sp>
      <xdr:nvSpPr>
        <xdr:cNvPr id="1" name="Скругленный прямоугольник 1"/>
        <xdr:cNvSpPr>
          <a:spLocks/>
        </xdr:cNvSpPr>
      </xdr:nvSpPr>
      <xdr:spPr>
        <a:xfrm>
          <a:off x="600075" y="276225"/>
          <a:ext cx="7724775" cy="419100"/>
        </a:xfrm>
        <a:prstGeom prst="roundRect">
          <a:avLst/>
        </a:prstGeom>
        <a:solidFill>
          <a:srgbClr val="BFBFBF">
            <a:alpha val="20000"/>
          </a:srgbClr>
        </a:solidFill>
        <a:ln w="19050" cmpd="sng">
          <a:solidFill>
            <a:srgbClr val="000000"/>
          </a:solidFill>
          <a:headEnd type="none"/>
          <a:tailEnd type="none"/>
        </a:ln>
      </xdr:spPr>
      <xdr:txBody>
        <a:bodyPr vertOverflow="clip" wrap="square" anchor="ctr"/>
        <a:p>
          <a:pPr algn="l">
            <a:defRPr/>
          </a:pPr>
          <a:r>
            <a:rPr lang="en-US" cap="none" u="none" baseline="0">
              <a:latin typeface="Tahoma"/>
              <a:ea typeface="Tahoma"/>
              <a:cs typeface="Tahoma"/>
            </a:rPr>
            <a:t/>
          </a:r>
        </a:p>
      </xdr:txBody>
    </xdr:sp>
    <xdr:clientData/>
  </xdr:twoCellAnchor>
</xdr:wsDr>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5.vml" /><Relationship Id="rId3"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2.vml" /><Relationship Id="rId3"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3.vml" /><Relationship Id="rId3"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4.vml" /><Relationship Id="rId3"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_01">
    <tabColor rgb="FFFF0000"/>
  </sheetPr>
  <dimension ref="A1:AE61"/>
  <sheetViews>
    <sheetView showGridLines="0" zoomScalePageLayoutView="0" workbookViewId="0" topLeftCell="A1">
      <selection activeCell="C5" sqref="C5"/>
    </sheetView>
  </sheetViews>
  <sheetFormatPr defaultColWidth="9.140625" defaultRowHeight="11.25"/>
  <cols>
    <col min="1" max="1" width="9.140625" style="1" customWidth="1"/>
    <col min="2" max="2" width="17.140625" style="88" customWidth="1"/>
    <col min="3" max="3" width="25.28125" style="1" customWidth="1"/>
    <col min="4" max="4" width="12.8515625" style="1" customWidth="1"/>
    <col min="5" max="7" width="10.00390625" style="1" customWidth="1"/>
    <col min="8" max="8" width="11.00390625" style="1" customWidth="1"/>
    <col min="9" max="9" width="24.7109375" style="1" bestFit="1" customWidth="1"/>
    <col min="10" max="10" width="10.140625" style="1" customWidth="1"/>
    <col min="11" max="11" width="17.57421875" style="1" customWidth="1"/>
    <col min="12" max="22" width="11.57421875" style="1" customWidth="1"/>
    <col min="23" max="23" width="16.7109375" style="1" customWidth="1"/>
    <col min="24" max="29" width="16.00390625" style="1" customWidth="1"/>
    <col min="30" max="16384" width="9.140625" style="1" customWidth="1"/>
  </cols>
  <sheetData>
    <row r="1" spans="2:22" ht="12" thickBot="1">
      <c r="B1" s="94" t="s">
        <v>60</v>
      </c>
      <c r="C1" s="96" t="s">
        <v>256</v>
      </c>
      <c r="E1" s="124" t="s">
        <v>6</v>
      </c>
      <c r="F1" s="125" t="s">
        <v>93</v>
      </c>
      <c r="G1" s="125" t="s">
        <v>149</v>
      </c>
      <c r="I1" s="108" t="s">
        <v>2</v>
      </c>
      <c r="J1" s="109" t="s">
        <v>147</v>
      </c>
      <c r="K1" s="90" t="s">
        <v>209</v>
      </c>
      <c r="L1" s="56" t="s">
        <v>193</v>
      </c>
      <c r="M1" s="93" t="s">
        <v>201</v>
      </c>
      <c r="N1" s="56" t="s">
        <v>204</v>
      </c>
      <c r="O1" s="56"/>
      <c r="P1" s="56"/>
      <c r="Q1" s="56"/>
      <c r="R1" s="56"/>
      <c r="S1" s="56"/>
      <c r="T1" s="56"/>
      <c r="V1" t="s">
        <v>294</v>
      </c>
    </row>
    <row r="2" spans="2:22" ht="15">
      <c r="B2" s="95" t="s">
        <v>0</v>
      </c>
      <c r="C2" s="96" t="s">
        <v>256</v>
      </c>
      <c r="E2" s="119">
        <v>2012</v>
      </c>
      <c r="F2" s="120" t="s">
        <v>94</v>
      </c>
      <c r="G2" s="122" t="s">
        <v>108</v>
      </c>
      <c r="I2" s="117" t="s">
        <v>142</v>
      </c>
      <c r="J2" s="107">
        <v>2</v>
      </c>
      <c r="K2" t="s">
        <v>287</v>
      </c>
      <c r="L2" s="186" t="s">
        <v>191</v>
      </c>
      <c r="M2" s="186" t="s">
        <v>305</v>
      </c>
      <c r="N2" s="56"/>
      <c r="O2" s="56"/>
      <c r="P2" s="56"/>
      <c r="Q2" s="56"/>
      <c r="R2" s="56"/>
      <c r="S2" s="56"/>
      <c r="T2" s="56"/>
      <c r="V2" t="s">
        <v>293</v>
      </c>
    </row>
    <row r="3" spans="2:22" ht="15.75" thickBot="1">
      <c r="B3" s="95" t="s">
        <v>26</v>
      </c>
      <c r="C3" s="96" t="s">
        <v>207</v>
      </c>
      <c r="E3" s="101">
        <v>2013</v>
      </c>
      <c r="F3" s="120" t="s">
        <v>95</v>
      </c>
      <c r="G3" s="123" t="s">
        <v>109</v>
      </c>
      <c r="I3" s="116" t="s">
        <v>20</v>
      </c>
      <c r="J3" s="106">
        <v>-1</v>
      </c>
      <c r="K3" t="s">
        <v>288</v>
      </c>
      <c r="L3" s="186" t="s">
        <v>192</v>
      </c>
      <c r="N3" s="226">
        <f>YEAR_PERIOD</f>
        <v>2015</v>
      </c>
      <c r="O3" s="227"/>
      <c r="P3" s="227"/>
      <c r="Q3" s="228">
        <f>IF(ISERROR(MATCH(MONTH_PERIOD,Квартал,0)),0,(3*MATCH(MONTH_PERIOD,Квартал,0)))</f>
        <v>0</v>
      </c>
      <c r="R3" s="229" t="s">
        <v>205</v>
      </c>
      <c r="S3" s="229" t="s">
        <v>206</v>
      </c>
      <c r="T3" s="230"/>
      <c r="V3" t="s">
        <v>295</v>
      </c>
    </row>
    <row r="4" spans="2:20" ht="11.25">
      <c r="B4" s="95" t="s">
        <v>1</v>
      </c>
      <c r="C4" s="96" t="s">
        <v>312</v>
      </c>
      <c r="E4" s="101">
        <v>2014</v>
      </c>
      <c r="F4" s="120" t="s">
        <v>96</v>
      </c>
      <c r="I4" s="104" t="s">
        <v>144</v>
      </c>
      <c r="J4" s="105">
        <v>2</v>
      </c>
      <c r="N4" s="231"/>
      <c r="O4" s="232"/>
      <c r="P4" s="233"/>
      <c r="Q4" s="228"/>
      <c r="R4" s="56"/>
      <c r="S4" s="56"/>
      <c r="T4" s="56"/>
    </row>
    <row r="5" spans="2:20" ht="11.25">
      <c r="B5" s="95" t="s">
        <v>19</v>
      </c>
      <c r="C5" s="97" t="s">
        <v>208</v>
      </c>
      <c r="E5" s="101">
        <v>2015</v>
      </c>
      <c r="F5" s="120" t="s">
        <v>97</v>
      </c>
      <c r="I5" s="104" t="s">
        <v>143</v>
      </c>
      <c r="J5" s="105">
        <v>2</v>
      </c>
      <c r="N5" s="231"/>
      <c r="O5" s="234"/>
      <c r="P5" s="233"/>
      <c r="Q5" s="228"/>
      <c r="R5" s="235"/>
      <c r="S5" s="236"/>
      <c r="T5" s="56"/>
    </row>
    <row r="6" spans="2:20" ht="11.25">
      <c r="B6" s="95" t="s">
        <v>27</v>
      </c>
      <c r="C6" s="98" t="str">
        <f>Титульный!F14</f>
        <v>ОАО "Интер РАО - Электрогенерация" (филиал "Северо-Западная ТЭЦ")</v>
      </c>
      <c r="E6" s="101">
        <v>2016</v>
      </c>
      <c r="F6" s="120" t="s">
        <v>98</v>
      </c>
      <c r="I6" s="104" t="s">
        <v>145</v>
      </c>
      <c r="J6" s="105">
        <v>2</v>
      </c>
      <c r="N6" s="231"/>
      <c r="O6" s="234"/>
      <c r="P6" s="233"/>
      <c r="Q6" s="228"/>
      <c r="R6" s="235"/>
      <c r="S6" s="236"/>
      <c r="T6" s="56"/>
    </row>
    <row r="7" spans="2:20" ht="11.25">
      <c r="B7" s="95" t="s">
        <v>28</v>
      </c>
      <c r="C7" s="98">
        <f>YEAR_PERIOD</f>
        <v>2015</v>
      </c>
      <c r="E7" s="101">
        <v>2017</v>
      </c>
      <c r="F7" s="120" t="s">
        <v>99</v>
      </c>
      <c r="I7" s="104" t="s">
        <v>146</v>
      </c>
      <c r="J7" s="105">
        <v>-1</v>
      </c>
      <c r="N7" s="231"/>
      <c r="O7" s="234"/>
      <c r="P7" s="237"/>
      <c r="Q7" s="228"/>
      <c r="R7" s="235"/>
      <c r="S7" s="236"/>
      <c r="T7" s="56"/>
    </row>
    <row r="8" spans="2:10" ht="11.25">
      <c r="B8" s="95" t="s">
        <v>30</v>
      </c>
      <c r="C8" s="97" t="s">
        <v>6</v>
      </c>
      <c r="E8" s="101">
        <v>2018</v>
      </c>
      <c r="F8" s="120" t="s">
        <v>100</v>
      </c>
      <c r="I8" s="104" t="s">
        <v>266</v>
      </c>
      <c r="J8" s="105">
        <v>2</v>
      </c>
    </row>
    <row r="9" spans="2:10" ht="12" thickBot="1">
      <c r="B9" s="99" t="s">
        <v>29</v>
      </c>
      <c r="C9" s="100" t="str">
        <f>PF</f>
        <v>План</v>
      </c>
      <c r="E9" s="101">
        <v>2019</v>
      </c>
      <c r="F9" s="120" t="s">
        <v>101</v>
      </c>
      <c r="I9" s="104" t="s">
        <v>265</v>
      </c>
      <c r="J9" s="105">
        <v>2</v>
      </c>
    </row>
    <row r="10" spans="3:10" ht="12" thickBot="1">
      <c r="C10" s="39"/>
      <c r="E10" s="102">
        <v>2020</v>
      </c>
      <c r="F10" s="120" t="s">
        <v>102</v>
      </c>
      <c r="I10" s="104" t="s">
        <v>267</v>
      </c>
      <c r="J10" s="105">
        <v>2</v>
      </c>
    </row>
    <row r="11" spans="6:10" ht="11.25">
      <c r="F11" s="120" t="s">
        <v>103</v>
      </c>
      <c r="I11" s="104" t="s">
        <v>272</v>
      </c>
      <c r="J11" s="105">
        <v>2</v>
      </c>
    </row>
    <row r="12" spans="6:10" ht="11.25">
      <c r="F12" s="120" t="s">
        <v>104</v>
      </c>
      <c r="I12" s="104" t="s">
        <v>278</v>
      </c>
      <c r="J12" s="105">
        <v>2</v>
      </c>
    </row>
    <row r="13" spans="6:10" ht="12" thickBot="1">
      <c r="F13" s="121" t="s">
        <v>105</v>
      </c>
      <c r="I13" s="104" t="s">
        <v>279</v>
      </c>
      <c r="J13" s="105">
        <v>2</v>
      </c>
    </row>
    <row r="14" spans="9:10" ht="12" thickBot="1">
      <c r="I14" s="104" t="s">
        <v>183</v>
      </c>
      <c r="J14" s="105">
        <v>-1</v>
      </c>
    </row>
    <row r="15" spans="2:10" ht="12" thickBot="1">
      <c r="B15" s="110" t="s">
        <v>171</v>
      </c>
      <c r="C15" s="111" t="s">
        <v>159</v>
      </c>
      <c r="D15" s="111" t="s">
        <v>170</v>
      </c>
      <c r="E15" s="112" t="s">
        <v>24</v>
      </c>
      <c r="I15" s="116" t="s">
        <v>148</v>
      </c>
      <c r="J15" s="118">
        <v>-1</v>
      </c>
    </row>
    <row r="16" spans="2:5" ht="22.5">
      <c r="B16" s="94" t="s">
        <v>27</v>
      </c>
      <c r="C16" s="114" t="s">
        <v>3</v>
      </c>
      <c r="D16" s="114" t="s">
        <v>148</v>
      </c>
      <c r="E16" s="107">
        <v>2</v>
      </c>
    </row>
    <row r="17" spans="2:5" ht="11.25">
      <c r="B17" s="95" t="s">
        <v>150</v>
      </c>
      <c r="C17" s="113" t="s">
        <v>4</v>
      </c>
      <c r="D17" s="113" t="s">
        <v>148</v>
      </c>
      <c r="E17" s="103">
        <v>2</v>
      </c>
    </row>
    <row r="18" spans="2:5" ht="11.25">
      <c r="B18" s="95" t="s">
        <v>151</v>
      </c>
      <c r="C18" s="113" t="s">
        <v>5</v>
      </c>
      <c r="D18" s="113" t="s">
        <v>148</v>
      </c>
      <c r="E18" s="103">
        <v>2</v>
      </c>
    </row>
    <row r="19" spans="2:5" ht="11.25">
      <c r="B19" s="95" t="s">
        <v>152</v>
      </c>
      <c r="C19" s="113" t="s">
        <v>6</v>
      </c>
      <c r="D19" s="113" t="s">
        <v>148</v>
      </c>
      <c r="E19" s="103">
        <v>2</v>
      </c>
    </row>
    <row r="20" spans="2:5" ht="11.25">
      <c r="B20" s="95" t="s">
        <v>29</v>
      </c>
      <c r="C20" s="113" t="s">
        <v>25</v>
      </c>
      <c r="D20" s="113" t="s">
        <v>148</v>
      </c>
      <c r="E20" s="103">
        <v>2</v>
      </c>
    </row>
    <row r="21" spans="2:5" ht="11.25">
      <c r="B21" s="95" t="s">
        <v>153</v>
      </c>
      <c r="C21" s="113" t="s">
        <v>160</v>
      </c>
      <c r="D21" s="113" t="s">
        <v>148</v>
      </c>
      <c r="E21" s="103">
        <v>2</v>
      </c>
    </row>
    <row r="22" spans="2:31" s="56" customFormat="1" ht="11.25">
      <c r="B22" s="95" t="s">
        <v>154</v>
      </c>
      <c r="C22" s="113" t="s">
        <v>161</v>
      </c>
      <c r="D22" s="113" t="s">
        <v>148</v>
      </c>
      <c r="E22" s="103">
        <v>2</v>
      </c>
      <c r="I22" s="1"/>
      <c r="J22" s="1"/>
      <c r="M22" s="62"/>
      <c r="N22" s="62"/>
      <c r="O22" s="62"/>
      <c r="P22" s="62"/>
      <c r="Q22" s="62"/>
      <c r="R22" s="68"/>
      <c r="S22" s="61"/>
      <c r="T22" s="61"/>
      <c r="U22" s="61"/>
      <c r="V22" s="69"/>
      <c r="W22" s="69"/>
      <c r="X22" s="61"/>
      <c r="Y22" s="61"/>
      <c r="Z22" s="61"/>
      <c r="AA22" s="61"/>
      <c r="AB22" s="61"/>
      <c r="AC22" s="61"/>
      <c r="AD22" s="61"/>
      <c r="AE22" s="61"/>
    </row>
    <row r="23" spans="2:31" s="56" customFormat="1" ht="22.5">
      <c r="B23" s="95" t="s">
        <v>156</v>
      </c>
      <c r="C23" s="113" t="s">
        <v>163</v>
      </c>
      <c r="D23" s="113" t="s">
        <v>148</v>
      </c>
      <c r="E23" s="103">
        <v>2</v>
      </c>
      <c r="I23" s="1"/>
      <c r="J23" s="1"/>
      <c r="M23" s="62"/>
      <c r="N23" s="62"/>
      <c r="O23" s="62"/>
      <c r="P23" s="62"/>
      <c r="Q23" s="62"/>
      <c r="R23" s="68"/>
      <c r="S23" s="61"/>
      <c r="T23" s="61"/>
      <c r="U23" s="61"/>
      <c r="V23" s="69"/>
      <c r="W23" s="69"/>
      <c r="X23" s="61"/>
      <c r="Y23" s="61"/>
      <c r="Z23" s="61"/>
      <c r="AA23" s="61"/>
      <c r="AB23" s="61"/>
      <c r="AC23" s="61"/>
      <c r="AD23" s="61"/>
      <c r="AE23" s="61"/>
    </row>
    <row r="24" spans="2:5" ht="11.25">
      <c r="B24" s="95" t="s">
        <v>155</v>
      </c>
      <c r="C24" s="113" t="s">
        <v>162</v>
      </c>
      <c r="D24" s="113" t="s">
        <v>148</v>
      </c>
      <c r="E24" s="103">
        <v>2</v>
      </c>
    </row>
    <row r="25" spans="2:5" ht="33.75">
      <c r="B25" s="95" t="s">
        <v>308</v>
      </c>
      <c r="C25" s="113" t="s">
        <v>296</v>
      </c>
      <c r="D25" s="113" t="s">
        <v>148</v>
      </c>
      <c r="E25" s="103">
        <v>2</v>
      </c>
    </row>
    <row r="26" spans="2:5" s="56" customFormat="1" ht="11.25">
      <c r="B26" s="95" t="s">
        <v>297</v>
      </c>
      <c r="C26" s="113" t="s">
        <v>190</v>
      </c>
      <c r="D26" s="113" t="s">
        <v>148</v>
      </c>
      <c r="E26" s="103">
        <v>2</v>
      </c>
    </row>
    <row r="27" spans="2:5" s="56" customFormat="1" ht="11.25">
      <c r="B27" s="95" t="s">
        <v>298</v>
      </c>
      <c r="C27" s="113" t="s">
        <v>301</v>
      </c>
      <c r="D27" s="113" t="s">
        <v>148</v>
      </c>
      <c r="E27" s="103">
        <v>2</v>
      </c>
    </row>
    <row r="28" spans="2:5" s="56" customFormat="1" ht="33.75">
      <c r="B28" s="95" t="s">
        <v>299</v>
      </c>
      <c r="C28" s="113" t="s">
        <v>302</v>
      </c>
      <c r="D28" s="113" t="s">
        <v>148</v>
      </c>
      <c r="E28" s="103">
        <v>2</v>
      </c>
    </row>
    <row r="29" spans="2:5" s="56" customFormat="1" ht="33.75">
      <c r="B29" s="95" t="s">
        <v>300</v>
      </c>
      <c r="C29" s="113" t="s">
        <v>303</v>
      </c>
      <c r="D29" s="113" t="s">
        <v>148</v>
      </c>
      <c r="E29" s="103">
        <v>2</v>
      </c>
    </row>
    <row r="30" spans="2:10" ht="22.5">
      <c r="B30" s="95" t="s">
        <v>197</v>
      </c>
      <c r="C30" s="113" t="s">
        <v>184</v>
      </c>
      <c r="D30" s="113" t="s">
        <v>183</v>
      </c>
      <c r="E30" s="103">
        <v>2</v>
      </c>
      <c r="I30" s="56"/>
      <c r="J30" s="56"/>
    </row>
    <row r="31" spans="2:5" s="56" customFormat="1" ht="22.5">
      <c r="B31" s="95" t="s">
        <v>198</v>
      </c>
      <c r="C31" s="113" t="s">
        <v>185</v>
      </c>
      <c r="D31" s="113" t="s">
        <v>183</v>
      </c>
      <c r="E31" s="103">
        <v>2</v>
      </c>
    </row>
    <row r="32" spans="2:5" s="56" customFormat="1" ht="22.5">
      <c r="B32" s="95" t="s">
        <v>199</v>
      </c>
      <c r="C32" s="113" t="s">
        <v>188</v>
      </c>
      <c r="D32" s="113" t="s">
        <v>183</v>
      </c>
      <c r="E32" s="103">
        <v>2</v>
      </c>
    </row>
    <row r="33" spans="2:5" s="56" customFormat="1" ht="22.5">
      <c r="B33" s="95" t="s">
        <v>306</v>
      </c>
      <c r="C33" s="113" t="s">
        <v>307</v>
      </c>
      <c r="D33" s="113" t="s">
        <v>278</v>
      </c>
      <c r="E33" s="103">
        <v>1</v>
      </c>
    </row>
    <row r="34" spans="2:5" s="56" customFormat="1" ht="11.25">
      <c r="B34" s="95" t="s">
        <v>157</v>
      </c>
      <c r="C34" s="113" t="s">
        <v>164</v>
      </c>
      <c r="D34" s="113" t="s">
        <v>148</v>
      </c>
      <c r="E34" s="103">
        <v>1</v>
      </c>
    </row>
    <row r="35" spans="2:5" s="56" customFormat="1" ht="11.25">
      <c r="B35" s="95" t="s">
        <v>158</v>
      </c>
      <c r="C35" s="113" t="s">
        <v>165</v>
      </c>
      <c r="D35" s="113" t="s">
        <v>148</v>
      </c>
      <c r="E35" s="103">
        <v>1</v>
      </c>
    </row>
    <row r="36" spans="2:5" s="56" customFormat="1" ht="11.25">
      <c r="B36" s="95" t="s">
        <v>168</v>
      </c>
      <c r="C36" s="113" t="s">
        <v>166</v>
      </c>
      <c r="D36" s="113" t="s">
        <v>148</v>
      </c>
      <c r="E36" s="103">
        <v>1</v>
      </c>
    </row>
    <row r="37" spans="2:5" s="56" customFormat="1" ht="12" thickBot="1">
      <c r="B37" s="99" t="s">
        <v>169</v>
      </c>
      <c r="C37" s="115" t="s">
        <v>167</v>
      </c>
      <c r="D37" s="115" t="s">
        <v>148</v>
      </c>
      <c r="E37" s="106">
        <v>1</v>
      </c>
    </row>
    <row r="38" spans="2:5" s="56" customFormat="1" ht="12" thickBot="1">
      <c r="B38" s="110"/>
      <c r="C38" s="184"/>
      <c r="D38" s="184"/>
      <c r="E38" s="185"/>
    </row>
    <row r="39" spans="2:5" s="56" customFormat="1" ht="11.25">
      <c r="B39" s="88"/>
      <c r="C39" s="1"/>
      <c r="D39" s="1"/>
      <c r="E39" s="1"/>
    </row>
    <row r="40" spans="2:10" s="56" customFormat="1" ht="11.25">
      <c r="B40" s="88"/>
      <c r="C40" s="1"/>
      <c r="D40" s="1"/>
      <c r="E40" s="1"/>
      <c r="I40" s="1"/>
      <c r="J40" s="1"/>
    </row>
    <row r="43" spans="9:11" ht="11.25">
      <c r="I43" s="67"/>
      <c r="J43" s="56"/>
      <c r="K43" s="56"/>
    </row>
    <row r="44" spans="9:31" ht="11.25">
      <c r="I44" s="67"/>
      <c r="J44" s="56"/>
      <c r="L44" s="275"/>
      <c r="M44" s="62"/>
      <c r="N44" s="62"/>
      <c r="O44" s="62"/>
      <c r="P44" s="62"/>
      <c r="Q44" s="62"/>
      <c r="R44" s="63"/>
      <c r="S44" s="63"/>
      <c r="T44" s="63"/>
      <c r="U44" s="63"/>
      <c r="V44" s="63"/>
      <c r="W44" s="63"/>
      <c r="X44" s="63"/>
      <c r="Y44" s="63"/>
      <c r="Z44" s="63"/>
      <c r="AA44" s="63"/>
      <c r="AB44" s="63"/>
      <c r="AC44" s="63"/>
      <c r="AD44" s="63"/>
      <c r="AE44" s="63"/>
    </row>
    <row r="45" spans="2:31" s="56" customFormat="1" ht="11.25">
      <c r="B45" s="88"/>
      <c r="C45" s="1"/>
      <c r="D45" s="1"/>
      <c r="E45" s="1"/>
      <c r="I45" s="1"/>
      <c r="J45" s="1"/>
      <c r="K45" s="1"/>
      <c r="L45" s="275"/>
      <c r="M45" s="62"/>
      <c r="N45" s="62"/>
      <c r="O45" s="62"/>
      <c r="P45" s="62"/>
      <c r="Q45" s="62"/>
      <c r="R45" s="63"/>
      <c r="S45" s="63"/>
      <c r="T45" s="63"/>
      <c r="U45" s="63"/>
      <c r="V45" s="63"/>
      <c r="W45" s="63"/>
      <c r="X45" s="63"/>
      <c r="Y45" s="63"/>
      <c r="Z45" s="63"/>
      <c r="AA45" s="63"/>
      <c r="AB45" s="63"/>
      <c r="AC45" s="63"/>
      <c r="AD45" s="63"/>
      <c r="AE45" s="63"/>
    </row>
    <row r="46" spans="12:31" ht="11.25">
      <c r="L46" s="275"/>
      <c r="M46" s="62"/>
      <c r="N46" s="62"/>
      <c r="O46" s="62"/>
      <c r="P46" s="62"/>
      <c r="Q46" s="62"/>
      <c r="R46" s="68"/>
      <c r="S46" s="61"/>
      <c r="T46" s="61"/>
      <c r="U46" s="61"/>
      <c r="V46" s="69"/>
      <c r="W46" s="69"/>
      <c r="X46" s="61"/>
      <c r="Y46" s="61"/>
      <c r="Z46" s="61"/>
      <c r="AA46" s="61"/>
      <c r="AB46" s="61"/>
      <c r="AC46" s="61"/>
      <c r="AD46" s="61"/>
      <c r="AE46" s="61"/>
    </row>
    <row r="47" spans="7:29" ht="11.25">
      <c r="G47" s="60"/>
      <c r="H47" s="275"/>
      <c r="K47" s="62"/>
      <c r="L47" s="62"/>
      <c r="M47" s="62"/>
      <c r="N47" s="62"/>
      <c r="O47" s="62"/>
      <c r="P47" s="63"/>
      <c r="Q47" s="63"/>
      <c r="R47" s="63"/>
      <c r="S47" s="63"/>
      <c r="T47" s="63"/>
      <c r="U47" s="63"/>
      <c r="V47" s="63"/>
      <c r="W47" s="63"/>
      <c r="X47" s="63"/>
      <c r="Y47" s="63"/>
      <c r="Z47" s="63"/>
      <c r="AA47" s="63"/>
      <c r="AB47" s="63"/>
      <c r="AC47" s="63"/>
    </row>
    <row r="48" spans="7:29" ht="11.25">
      <c r="G48" s="64"/>
      <c r="H48" s="275"/>
      <c r="K48" s="65"/>
      <c r="L48" s="65"/>
      <c r="M48" s="65"/>
      <c r="N48" s="65"/>
      <c r="O48" s="65"/>
      <c r="P48" s="66"/>
      <c r="Q48" s="66"/>
      <c r="R48" s="66"/>
      <c r="S48" s="66"/>
      <c r="T48" s="66"/>
      <c r="U48" s="66"/>
      <c r="V48" s="66"/>
      <c r="W48" s="66"/>
      <c r="X48" s="66"/>
      <c r="Y48" s="66"/>
      <c r="Z48" s="66"/>
      <c r="AA48" s="66"/>
      <c r="AB48" s="66"/>
      <c r="AC48" s="66"/>
    </row>
    <row r="49" spans="7:29" ht="11.25">
      <c r="G49" s="64"/>
      <c r="H49" s="275"/>
      <c r="K49" s="65"/>
      <c r="L49" s="65"/>
      <c r="M49" s="65"/>
      <c r="N49" s="65"/>
      <c r="O49" s="65"/>
      <c r="P49" s="66"/>
      <c r="Q49" s="66"/>
      <c r="R49" s="66"/>
      <c r="S49" s="66"/>
      <c r="T49" s="66"/>
      <c r="U49" s="66"/>
      <c r="V49" s="66"/>
      <c r="W49" s="66"/>
      <c r="X49" s="66"/>
      <c r="Y49" s="66"/>
      <c r="Z49" s="66"/>
      <c r="AA49" s="66"/>
      <c r="AB49" s="66"/>
      <c r="AC49" s="66"/>
    </row>
    <row r="50" spans="7:29" ht="11.25">
      <c r="G50" s="67"/>
      <c r="H50" s="275"/>
      <c r="J50" s="56"/>
      <c r="K50" s="62"/>
      <c r="L50" s="62"/>
      <c r="M50" s="62"/>
      <c r="N50" s="62"/>
      <c r="O50" s="62"/>
      <c r="P50" s="68"/>
      <c r="Q50" s="61"/>
      <c r="R50" s="61"/>
      <c r="S50" s="61"/>
      <c r="T50" s="69"/>
      <c r="U50" s="69"/>
      <c r="V50" s="61"/>
      <c r="W50" s="61"/>
      <c r="X50" s="61"/>
      <c r="Y50" s="61"/>
      <c r="Z50" s="61"/>
      <c r="AA50" s="61"/>
      <c r="AB50" s="61"/>
      <c r="AC50" s="61"/>
    </row>
    <row r="51" spans="7:29" ht="11.25">
      <c r="G51" s="276"/>
      <c r="H51" s="276"/>
      <c r="I51" s="60"/>
      <c r="K51" s="61"/>
      <c r="L51" s="61"/>
      <c r="M51" s="61"/>
      <c r="N51" s="61"/>
      <c r="O51" s="61"/>
      <c r="P51" s="63"/>
      <c r="Q51" s="63"/>
      <c r="R51" s="63"/>
      <c r="S51" s="63"/>
      <c r="T51" s="63"/>
      <c r="U51" s="63"/>
      <c r="V51" s="63"/>
      <c r="W51" s="63"/>
      <c r="X51" s="63"/>
      <c r="Y51" s="63"/>
      <c r="Z51" s="63"/>
      <c r="AA51" s="63"/>
      <c r="AB51" s="63"/>
      <c r="AC51" s="63"/>
    </row>
    <row r="52" spans="7:29" ht="11.25">
      <c r="G52" s="60"/>
      <c r="H52" s="70"/>
      <c r="I52" s="60"/>
      <c r="K52" s="62"/>
      <c r="L52" s="62"/>
      <c r="M52" s="62"/>
      <c r="N52" s="62"/>
      <c r="O52" s="62"/>
      <c r="P52" s="63"/>
      <c r="Q52" s="63"/>
      <c r="R52" s="63"/>
      <c r="S52" s="63"/>
      <c r="T52" s="63"/>
      <c r="U52" s="63"/>
      <c r="V52" s="63"/>
      <c r="W52" s="63"/>
      <c r="X52" s="63"/>
      <c r="Y52" s="63"/>
      <c r="Z52" s="63"/>
      <c r="AA52" s="63"/>
      <c r="AB52" s="63"/>
      <c r="AC52" s="63"/>
    </row>
    <row r="53" spans="7:29" ht="11.25">
      <c r="G53" s="64"/>
      <c r="H53" s="70"/>
      <c r="I53" s="67"/>
      <c r="K53" s="65"/>
      <c r="L53" s="65"/>
      <c r="M53" s="65"/>
      <c r="N53" s="65"/>
      <c r="O53" s="65"/>
      <c r="P53" s="66"/>
      <c r="Q53" s="66"/>
      <c r="R53" s="66"/>
      <c r="S53" s="66"/>
      <c r="T53" s="66"/>
      <c r="U53" s="66"/>
      <c r="V53" s="66"/>
      <c r="W53" s="66"/>
      <c r="X53" s="66"/>
      <c r="Y53" s="66"/>
      <c r="Z53" s="66"/>
      <c r="AA53" s="66"/>
      <c r="AB53" s="66"/>
      <c r="AC53" s="66"/>
    </row>
    <row r="54" spans="7:29" ht="11.25">
      <c r="G54" s="64"/>
      <c r="H54" s="70"/>
      <c r="K54" s="65"/>
      <c r="L54" s="65"/>
      <c r="M54" s="65"/>
      <c r="N54" s="65"/>
      <c r="O54" s="65"/>
      <c r="P54" s="66"/>
      <c r="Q54" s="66"/>
      <c r="R54" s="66"/>
      <c r="S54" s="66"/>
      <c r="T54" s="66"/>
      <c r="U54" s="66"/>
      <c r="V54" s="66"/>
      <c r="W54" s="66"/>
      <c r="X54" s="66"/>
      <c r="Y54" s="66"/>
      <c r="Z54" s="66"/>
      <c r="AA54" s="66"/>
      <c r="AB54" s="66"/>
      <c r="AC54" s="66"/>
    </row>
    <row r="55" spans="7:29" ht="11.25">
      <c r="G55" s="67"/>
      <c r="H55" s="70"/>
      <c r="K55" s="62"/>
      <c r="L55" s="62"/>
      <c r="M55" s="62"/>
      <c r="N55" s="62"/>
      <c r="O55" s="62"/>
      <c r="P55" s="68"/>
      <c r="Q55" s="61"/>
      <c r="R55" s="61"/>
      <c r="S55" s="61"/>
      <c r="T55" s="69"/>
      <c r="U55" s="69"/>
      <c r="V55" s="61"/>
      <c r="W55" s="61"/>
      <c r="X55" s="61"/>
      <c r="Y55" s="61"/>
      <c r="Z55" s="61"/>
      <c r="AA55" s="61"/>
      <c r="AB55" s="61"/>
      <c r="AC55" s="61"/>
    </row>
    <row r="56" spans="7:29" ht="11.25">
      <c r="G56" s="59"/>
      <c r="H56" s="70"/>
      <c r="K56" s="61"/>
      <c r="L56" s="61"/>
      <c r="M56" s="61"/>
      <c r="N56" s="61"/>
      <c r="O56" s="61"/>
      <c r="P56" s="63"/>
      <c r="Q56" s="63"/>
      <c r="R56" s="63"/>
      <c r="S56" s="63"/>
      <c r="T56" s="63"/>
      <c r="U56" s="63"/>
      <c r="V56" s="63"/>
      <c r="W56" s="63"/>
      <c r="X56" s="63"/>
      <c r="Y56" s="63"/>
      <c r="Z56" s="63"/>
      <c r="AA56" s="63"/>
      <c r="AB56" s="63"/>
      <c r="AC56" s="63"/>
    </row>
    <row r="57" spans="7:29" ht="11.25">
      <c r="G57" s="60"/>
      <c r="H57" s="70"/>
      <c r="K57" s="62"/>
      <c r="L57" s="62"/>
      <c r="M57" s="62"/>
      <c r="N57" s="62"/>
      <c r="O57" s="62"/>
      <c r="P57" s="63"/>
      <c r="Q57" s="63"/>
      <c r="R57" s="63"/>
      <c r="S57" s="63"/>
      <c r="T57" s="63"/>
      <c r="U57" s="63"/>
      <c r="V57" s="63"/>
      <c r="W57" s="63"/>
      <c r="X57" s="63"/>
      <c r="Y57" s="63"/>
      <c r="Z57" s="63"/>
      <c r="AA57" s="63"/>
      <c r="AB57" s="63"/>
      <c r="AC57" s="63"/>
    </row>
    <row r="58" spans="7:29" ht="11.25">
      <c r="G58" s="64"/>
      <c r="H58" s="70"/>
      <c r="K58" s="65"/>
      <c r="L58" s="65"/>
      <c r="M58" s="65"/>
      <c r="N58" s="65"/>
      <c r="O58" s="65"/>
      <c r="P58" s="66"/>
      <c r="Q58" s="66"/>
      <c r="R58" s="66"/>
      <c r="S58" s="66"/>
      <c r="T58" s="66"/>
      <c r="U58" s="66"/>
      <c r="V58" s="66"/>
      <c r="W58" s="66"/>
      <c r="X58" s="66"/>
      <c r="Y58" s="66"/>
      <c r="Z58" s="66"/>
      <c r="AA58" s="66"/>
      <c r="AB58" s="66"/>
      <c r="AC58" s="66"/>
    </row>
    <row r="59" spans="7:29" ht="12" thickBot="1">
      <c r="G59" s="64"/>
      <c r="H59" s="70"/>
      <c r="K59" s="65"/>
      <c r="L59" s="65"/>
      <c r="M59" s="65"/>
      <c r="N59" s="65"/>
      <c r="O59" s="65"/>
      <c r="P59" s="66"/>
      <c r="Q59" s="66"/>
      <c r="R59" s="66"/>
      <c r="S59" s="66"/>
      <c r="T59" s="66"/>
      <c r="U59" s="66"/>
      <c r="V59" s="66"/>
      <c r="W59" s="66"/>
      <c r="X59" s="66"/>
      <c r="Y59" s="66"/>
      <c r="Z59" s="66"/>
      <c r="AA59" s="66"/>
      <c r="AB59" s="66"/>
      <c r="AC59" s="66"/>
    </row>
    <row r="60" spans="1:14" ht="19.5" customHeight="1" thickBot="1">
      <c r="A60" s="126"/>
      <c r="B60" s="126"/>
      <c r="C60" s="90"/>
      <c r="D60" s="130"/>
      <c r="E60" s="277"/>
      <c r="F60" s="278"/>
      <c r="G60" s="278"/>
      <c r="H60" s="279"/>
      <c r="I60" s="131"/>
      <c r="K60" s="136"/>
      <c r="L60" s="136"/>
      <c r="M60" s="136"/>
      <c r="N60" s="136"/>
    </row>
    <row r="61" spans="7:29" ht="11.25">
      <c r="G61" s="59"/>
      <c r="H61" s="70"/>
      <c r="K61" s="62"/>
      <c r="L61" s="62"/>
      <c r="M61" s="62"/>
      <c r="N61" s="62"/>
      <c r="O61" s="62"/>
      <c r="P61" s="63"/>
      <c r="Q61" s="63"/>
      <c r="R61" s="63"/>
      <c r="S61" s="63"/>
      <c r="T61" s="63"/>
      <c r="U61" s="63"/>
      <c r="V61" s="63"/>
      <c r="W61" s="63"/>
      <c r="X61" s="63"/>
      <c r="Y61" s="63"/>
      <c r="Z61" s="63"/>
      <c r="AA61" s="63"/>
      <c r="AB61" s="63"/>
      <c r="AC61" s="63"/>
    </row>
  </sheetData>
  <sheetProtection formatColumns="0" formatRows="0"/>
  <mergeCells count="4">
    <mergeCell ref="L44:L46"/>
    <mergeCell ref="H47:H50"/>
    <mergeCell ref="G51:H51"/>
    <mergeCell ref="E60:H60"/>
  </mergeCells>
  <dataValidations count="2">
    <dataValidation allowBlank="1" showInputMessage="1" showErrorMessage="1" error="Допускается ввод только положительных действительных чисел!" sqref="K53:O54 K58:O59 G58:G59 G53:G54 K48:O49 G48:G49"/>
    <dataValidation type="decimal" operator="greaterThanOrEqual" allowBlank="1" showErrorMessage="1" error="Допускается ввод значений больших или равных 0" sqref="P53:AC54 P58:AC59 P48:AC49">
      <formula1>0</formula1>
    </dataValidation>
  </dataValidation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Sheet_12">
    <pageSetUpPr fitToPage="1"/>
  </sheetPr>
  <dimension ref="A1:N22"/>
  <sheetViews>
    <sheetView showGridLines="0" zoomScalePageLayoutView="0" workbookViewId="0" topLeftCell="C4">
      <selection activeCell="C4" sqref="C4"/>
    </sheetView>
  </sheetViews>
  <sheetFormatPr defaultColWidth="9.140625" defaultRowHeight="11.25"/>
  <cols>
    <col min="1" max="2" width="8.140625" style="127" hidden="1" customWidth="1"/>
    <col min="3" max="3" width="9.00390625" style="89" bestFit="1" customWidth="1"/>
    <col min="5" max="5" width="10.7109375" style="0" customWidth="1"/>
    <col min="6" max="6" width="50.7109375" style="0" customWidth="1"/>
    <col min="7" max="7" width="5.7109375" style="0" customWidth="1"/>
    <col min="8" max="8" width="50.7109375" style="0" customWidth="1"/>
  </cols>
  <sheetData>
    <row r="1" spans="1:8" s="127" customFormat="1" ht="32.25" customHeight="1" hidden="1">
      <c r="A1" s="126">
        <f>ID</f>
        <v>26361128</v>
      </c>
      <c r="B1" s="126"/>
      <c r="C1" s="126"/>
      <c r="D1" s="126"/>
      <c r="E1" s="135"/>
      <c r="F1" s="135"/>
      <c r="G1" s="135"/>
      <c r="H1" s="126"/>
    </row>
    <row r="2" spans="1:3" s="127" customFormat="1" ht="32.25" customHeight="1" hidden="1">
      <c r="A2" s="126"/>
      <c r="B2" s="126"/>
      <c r="C2" s="126"/>
    </row>
    <row r="3" spans="1:8" s="127" customFormat="1" ht="32.25" customHeight="1" hidden="1">
      <c r="A3" s="126"/>
      <c r="B3" s="126"/>
      <c r="C3" s="126"/>
      <c r="D3" s="126"/>
      <c r="E3" s="126"/>
      <c r="F3" s="126"/>
      <c r="G3" s="126"/>
      <c r="H3" s="126"/>
    </row>
    <row r="4" spans="1:9" ht="11.25">
      <c r="A4" s="126"/>
      <c r="B4" s="126"/>
      <c r="C4" s="90"/>
      <c r="D4" s="128"/>
      <c r="E4" s="129"/>
      <c r="F4" s="129"/>
      <c r="G4" s="129"/>
      <c r="H4" s="129"/>
      <c r="I4" s="143" t="str">
        <f>FORMID</f>
        <v>VO.OPENINFO.TARIF.4.178</v>
      </c>
    </row>
    <row r="5" spans="1:9" ht="11.25">
      <c r="A5" s="126"/>
      <c r="B5" s="126"/>
      <c r="C5" s="90"/>
      <c r="D5" s="130"/>
      <c r="E5" s="38"/>
      <c r="F5" s="38"/>
      <c r="G5" s="38"/>
      <c r="H5" s="38"/>
      <c r="I5" s="145" t="s">
        <v>272</v>
      </c>
    </row>
    <row r="6" spans="1:9" ht="12" thickBot="1">
      <c r="A6" s="126"/>
      <c r="B6" s="126"/>
      <c r="C6" s="90"/>
      <c r="D6" s="130"/>
      <c r="E6" s="38"/>
      <c r="F6" s="38"/>
      <c r="G6" s="38"/>
      <c r="H6" s="38"/>
      <c r="I6" s="131"/>
    </row>
    <row r="7" spans="1:14" s="141" customFormat="1" ht="30" customHeight="1">
      <c r="A7" s="137"/>
      <c r="B7" s="137"/>
      <c r="C7" s="138"/>
      <c r="D7" s="139"/>
      <c r="E7" s="336" t="s">
        <v>291</v>
      </c>
      <c r="F7" s="337"/>
      <c r="G7" s="337"/>
      <c r="H7" s="338"/>
      <c r="I7" s="140"/>
      <c r="K7" s="142"/>
      <c r="L7" s="142"/>
      <c r="M7" s="142"/>
      <c r="N7" s="142"/>
    </row>
    <row r="8" spans="1:14" s="141" customFormat="1" ht="15" customHeight="1">
      <c r="A8" s="137"/>
      <c r="B8" s="137"/>
      <c r="C8" s="138"/>
      <c r="D8" s="139"/>
      <c r="E8" s="339" t="str">
        <f>COMPANY</f>
        <v>ОАО "Интер РАО - Электрогенерация" (филиал "Северо-Западная ТЭЦ")</v>
      </c>
      <c r="F8" s="340"/>
      <c r="G8" s="340"/>
      <c r="H8" s="341"/>
      <c r="I8" s="140"/>
      <c r="K8" s="142"/>
      <c r="L8" s="142"/>
      <c r="M8" s="142"/>
      <c r="N8" s="142"/>
    </row>
    <row r="9" spans="1:14" ht="15" customHeight="1" thickBot="1">
      <c r="A9" s="126"/>
      <c r="B9" s="126"/>
      <c r="C9" s="90"/>
      <c r="D9" s="130"/>
      <c r="E9" s="342" t="str">
        <f>"на "&amp;YEAR_PERIOD&amp;" год"</f>
        <v>на 2015 год</v>
      </c>
      <c r="F9" s="343"/>
      <c r="G9" s="343"/>
      <c r="H9" s="344"/>
      <c r="I9" s="131"/>
      <c r="K9" s="136"/>
      <c r="L9" s="136"/>
      <c r="M9" s="136"/>
      <c r="N9" s="136"/>
    </row>
    <row r="10" spans="1:14" ht="12" thickBot="1">
      <c r="A10" s="126"/>
      <c r="B10" s="126"/>
      <c r="C10" s="90"/>
      <c r="D10" s="130"/>
      <c r="E10" s="396"/>
      <c r="F10" s="396"/>
      <c r="G10" s="396"/>
      <c r="H10" s="396"/>
      <c r="I10" s="131"/>
      <c r="K10" s="136"/>
      <c r="L10" s="136"/>
      <c r="M10" s="136"/>
      <c r="N10" s="136"/>
    </row>
    <row r="11" spans="1:14" ht="19.5" customHeight="1" thickBot="1">
      <c r="A11" s="126"/>
      <c r="B11" s="126"/>
      <c r="C11" s="90"/>
      <c r="D11" s="130"/>
      <c r="E11" s="277" t="s">
        <v>398</v>
      </c>
      <c r="F11" s="278"/>
      <c r="G11" s="278"/>
      <c r="H11" s="279"/>
      <c r="I11" s="131"/>
      <c r="K11" s="136"/>
      <c r="L11" s="136"/>
      <c r="M11" s="136"/>
      <c r="N11" s="136"/>
    </row>
    <row r="12" spans="1:14" ht="34.5" customHeight="1" hidden="1">
      <c r="A12" s="154"/>
      <c r="B12" s="154"/>
      <c r="C12" s="144"/>
      <c r="D12" s="130"/>
      <c r="E12" s="365" t="s">
        <v>273</v>
      </c>
      <c r="F12" s="366"/>
      <c r="G12" s="394" t="s">
        <v>182</v>
      </c>
      <c r="H12" s="395"/>
      <c r="I12" s="131"/>
      <c r="K12" s="136"/>
      <c r="L12" s="136"/>
      <c r="M12" s="136"/>
      <c r="N12" s="136"/>
    </row>
    <row r="13" spans="1:14" ht="19.5" customHeight="1" hidden="1">
      <c r="A13" s="154"/>
      <c r="B13" s="154"/>
      <c r="C13" s="144"/>
      <c r="D13" s="130"/>
      <c r="E13" s="371" t="s">
        <v>274</v>
      </c>
      <c r="F13" s="372"/>
      <c r="G13" s="333"/>
      <c r="H13" s="334"/>
      <c r="I13" s="131"/>
      <c r="K13" s="136"/>
      <c r="L13" s="136"/>
      <c r="M13" s="136"/>
      <c r="N13" s="136"/>
    </row>
    <row r="14" spans="1:14" ht="19.5" customHeight="1" hidden="1">
      <c r="A14" s="154"/>
      <c r="B14" s="154"/>
      <c r="C14" s="144"/>
      <c r="D14" s="130"/>
      <c r="E14" s="382"/>
      <c r="F14" s="383"/>
      <c r="G14" s="327"/>
      <c r="H14" s="329"/>
      <c r="I14" s="131"/>
      <c r="K14" s="136"/>
      <c r="L14" s="136"/>
      <c r="M14" s="136"/>
      <c r="N14" s="136"/>
    </row>
    <row r="15" spans="1:14" ht="24.75" customHeight="1" hidden="1">
      <c r="A15" s="154"/>
      <c r="B15" s="154">
        <f>ROW(B18)-ROW()</f>
        <v>3</v>
      </c>
      <c r="C15" s="144"/>
      <c r="D15" s="130"/>
      <c r="E15" s="392" t="s">
        <v>275</v>
      </c>
      <c r="F15" s="393"/>
      <c r="G15" s="321"/>
      <c r="H15" s="322"/>
      <c r="I15" s="131"/>
      <c r="K15" s="136"/>
      <c r="L15" s="136"/>
      <c r="M15" s="136"/>
      <c r="N15" s="136"/>
    </row>
    <row r="16" spans="1:14" ht="19.5" customHeight="1" hidden="1">
      <c r="A16" s="154"/>
      <c r="B16" s="154"/>
      <c r="C16" s="144"/>
      <c r="D16" s="130"/>
      <c r="E16" s="371" t="s">
        <v>276</v>
      </c>
      <c r="F16" s="372"/>
      <c r="G16" s="245" t="s">
        <v>226</v>
      </c>
      <c r="H16" s="246"/>
      <c r="I16" s="131"/>
      <c r="K16" s="136"/>
      <c r="L16" s="136"/>
      <c r="M16" s="136"/>
      <c r="N16" s="136"/>
    </row>
    <row r="17" spans="1:14" ht="19.5" customHeight="1" hidden="1">
      <c r="A17" s="154"/>
      <c r="B17" s="154"/>
      <c r="C17" s="144"/>
      <c r="D17" s="130"/>
      <c r="E17" s="382"/>
      <c r="F17" s="383"/>
      <c r="G17" s="245" t="s">
        <v>227</v>
      </c>
      <c r="H17" s="246"/>
      <c r="I17" s="131"/>
      <c r="K17" s="136"/>
      <c r="L17" s="136"/>
      <c r="M17" s="136"/>
      <c r="N17" s="136"/>
    </row>
    <row r="18" spans="1:9" ht="12.75" customHeight="1" hidden="1">
      <c r="A18" s="154">
        <f>ROW()-ROW(A15)</f>
        <v>3</v>
      </c>
      <c r="B18" s="154">
        <v>1</v>
      </c>
      <c r="C18" s="144"/>
      <c r="D18" s="130"/>
      <c r="E18" s="385" t="s">
        <v>229</v>
      </c>
      <c r="F18" s="386"/>
      <c r="G18" s="386"/>
      <c r="H18" s="387"/>
      <c r="I18" s="131"/>
    </row>
    <row r="19" spans="1:9" ht="24.75" customHeight="1" hidden="1" thickBot="1">
      <c r="A19" s="154"/>
      <c r="B19" s="154"/>
      <c r="C19" s="144"/>
      <c r="D19" s="130"/>
      <c r="E19" s="390" t="s">
        <v>277</v>
      </c>
      <c r="F19" s="391"/>
      <c r="G19" s="388"/>
      <c r="H19" s="389"/>
      <c r="I19" s="131"/>
    </row>
    <row r="20" spans="1:9" ht="11.25" hidden="1">
      <c r="A20" s="154"/>
      <c r="B20" s="154"/>
      <c r="C20" s="144"/>
      <c r="D20" s="253"/>
      <c r="E20" s="254"/>
      <c r="F20" s="258"/>
      <c r="G20" s="256"/>
      <c r="H20" s="257"/>
      <c r="I20" s="259"/>
    </row>
    <row r="21" spans="1:9" ht="11.25" hidden="1">
      <c r="A21" s="154"/>
      <c r="B21" s="154"/>
      <c r="C21" s="265" t="s">
        <v>309</v>
      </c>
      <c r="D21" s="253"/>
      <c r="E21" s="354" t="str">
        <f>IF('Ссылки на публикации'!H17="","",'Ссылки на публикации'!H17)</f>
        <v>http://www.tarifspb.ru</v>
      </c>
      <c r="F21" s="354"/>
      <c r="G21" s="354"/>
      <c r="H21" s="354"/>
      <c r="I21" s="259"/>
    </row>
    <row r="22" spans="1:9" ht="11.25">
      <c r="A22" s="135"/>
      <c r="B22" s="126"/>
      <c r="C22" s="90"/>
      <c r="D22" s="132"/>
      <c r="E22" s="133"/>
      <c r="F22" s="133"/>
      <c r="G22" s="133"/>
      <c r="H22" s="133"/>
      <c r="I22" s="134"/>
    </row>
    <row r="26" ht="11.25"/>
    <row r="27" ht="11.25"/>
    <row r="28" ht="11.25"/>
    <row r="29" ht="11.25"/>
    <row r="30" ht="11.25"/>
    <row r="31" ht="11.25"/>
    <row r="32" ht="11.25"/>
    <row r="33" ht="11.25"/>
    <row r="34" ht="11.25"/>
    <row r="35" ht="11.25"/>
  </sheetData>
  <sheetProtection password="E4D4" sheet="1" objects="1" scenarios="1" formatColumns="0" formatRows="0"/>
  <mergeCells count="17">
    <mergeCell ref="E21:H21"/>
    <mergeCell ref="G15:H15"/>
    <mergeCell ref="E18:H18"/>
    <mergeCell ref="G19:H19"/>
    <mergeCell ref="E19:F19"/>
    <mergeCell ref="E16:F17"/>
    <mergeCell ref="E15:F15"/>
    <mergeCell ref="G12:H12"/>
    <mergeCell ref="G13:H13"/>
    <mergeCell ref="G14:H14"/>
    <mergeCell ref="E7:H7"/>
    <mergeCell ref="E8:H8"/>
    <mergeCell ref="E9:H9"/>
    <mergeCell ref="E13:F14"/>
    <mergeCell ref="E12:F12"/>
    <mergeCell ref="E10:H10"/>
    <mergeCell ref="E11:H11"/>
  </mergeCells>
  <dataValidations count="3">
    <dataValidation operator="greaterThanOrEqual" allowBlank="1" showErrorMessage="1" error="Вводимое значение должно быть датой." sqref="G16:G17"/>
    <dataValidation type="date" operator="greaterThanOrEqual" allowBlank="1" showErrorMessage="1" error="Вводимое значение должно быть датой." sqref="G13 H16:H17">
      <formula1>1</formula1>
    </dataValidation>
    <dataValidation type="decimal" operator="greaterThanOrEqual" allowBlank="1" showErrorMessage="1" error="Допускается ввод только действительных неотрицательных чисел." sqref="G15">
      <formula1>0</formula1>
    </dataValidation>
  </dataValidations>
  <hyperlinks>
    <hyperlink ref="E18" location="'СТ-ТС.16Е'!A1" display="Добавить"/>
    <hyperlink ref="E18:H18" location="'Ф-3.4'!A1" display="Добавить информацию о тарифе"/>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64" r:id="rId3"/>
  <legacyDrawing r:id="rId2"/>
</worksheet>
</file>

<file path=xl/worksheets/sheet11.xml><?xml version="1.0" encoding="utf-8"?>
<worksheet xmlns="http://schemas.openxmlformats.org/spreadsheetml/2006/main" xmlns:r="http://schemas.openxmlformats.org/officeDocument/2006/relationships">
  <sheetPr codeName="Sheet_14">
    <pageSetUpPr fitToPage="1"/>
  </sheetPr>
  <dimension ref="A1:L15"/>
  <sheetViews>
    <sheetView showGridLines="0" zoomScalePageLayoutView="0" workbookViewId="0" topLeftCell="C4">
      <selection activeCell="F13" sqref="F13"/>
    </sheetView>
  </sheetViews>
  <sheetFormatPr defaultColWidth="9.140625" defaultRowHeight="11.25"/>
  <cols>
    <col min="1" max="2" width="8.140625" style="156" hidden="1" customWidth="1"/>
    <col min="3" max="3" width="9.00390625" style="89" bestFit="1" customWidth="1"/>
    <col min="5" max="5" width="8.7109375" style="0" customWidth="1"/>
    <col min="6" max="6" width="81.28125" style="0" customWidth="1"/>
  </cols>
  <sheetData>
    <row r="1" spans="1:6" s="127" customFormat="1" ht="32.25" customHeight="1" hidden="1">
      <c r="A1" s="154">
        <f>ID</f>
        <v>26361128</v>
      </c>
      <c r="B1" s="154"/>
      <c r="C1" s="126"/>
      <c r="D1" s="126"/>
      <c r="E1" s="135"/>
      <c r="F1" s="126"/>
    </row>
    <row r="2" spans="1:3" s="127" customFormat="1" ht="32.25" customHeight="1" hidden="1">
      <c r="A2" s="154"/>
      <c r="B2" s="154"/>
      <c r="C2" s="126"/>
    </row>
    <row r="3" spans="1:6" s="127" customFormat="1" ht="32.25" customHeight="1" hidden="1">
      <c r="A3" s="154"/>
      <c r="B3" s="154"/>
      <c r="C3" s="126"/>
      <c r="D3" s="126"/>
      <c r="E3" s="126"/>
      <c r="F3" s="126"/>
    </row>
    <row r="4" spans="1:7" ht="11.25">
      <c r="A4" s="154"/>
      <c r="B4" s="154"/>
      <c r="C4" s="90"/>
      <c r="D4" s="128"/>
      <c r="E4" s="129"/>
      <c r="F4" s="129"/>
      <c r="G4" s="143" t="str">
        <f>FORMID</f>
        <v>VO.OPENINFO.TARIF.4.178</v>
      </c>
    </row>
    <row r="5" spans="1:7" ht="11.25">
      <c r="A5" s="154"/>
      <c r="B5" s="154"/>
      <c r="C5" s="90"/>
      <c r="D5" s="130"/>
      <c r="E5" s="38"/>
      <c r="F5" s="38"/>
      <c r="G5" s="145" t="s">
        <v>278</v>
      </c>
    </row>
    <row r="6" spans="1:7" ht="12" thickBot="1">
      <c r="A6" s="154"/>
      <c r="B6" s="154"/>
      <c r="C6" s="90"/>
      <c r="D6" s="130"/>
      <c r="E6" s="38"/>
      <c r="F6" s="38"/>
      <c r="G6" s="145"/>
    </row>
    <row r="7" spans="1:12" s="150" customFormat="1" ht="30" customHeight="1">
      <c r="A7" s="155"/>
      <c r="B7" s="155"/>
      <c r="C7" s="147"/>
      <c r="D7" s="148"/>
      <c r="E7" s="336" t="s">
        <v>225</v>
      </c>
      <c r="F7" s="338"/>
      <c r="G7" s="149"/>
      <c r="I7" s="151"/>
      <c r="J7" s="151"/>
      <c r="K7" s="151"/>
      <c r="L7" s="151"/>
    </row>
    <row r="8" spans="1:12" s="150" customFormat="1" ht="12.75">
      <c r="A8" s="155"/>
      <c r="B8" s="155"/>
      <c r="C8" s="147"/>
      <c r="D8" s="148"/>
      <c r="E8" s="339" t="str">
        <f>COMPANY</f>
        <v>ОАО "Интер РАО - Электрогенерация" (филиал "Северо-Западная ТЭЦ")</v>
      </c>
      <c r="F8" s="341"/>
      <c r="G8" s="149"/>
      <c r="I8" s="151"/>
      <c r="J8" s="151"/>
      <c r="K8" s="151"/>
      <c r="L8" s="151"/>
    </row>
    <row r="9" spans="1:12" ht="12" thickBot="1">
      <c r="A9" s="154"/>
      <c r="B9" s="154"/>
      <c r="C9" s="90"/>
      <c r="D9" s="130"/>
      <c r="E9" s="397" t="str">
        <f>"на "&amp;YEAR_PERIOD&amp;" год"</f>
        <v>на 2015 год</v>
      </c>
      <c r="F9" s="398"/>
      <c r="G9" s="131"/>
      <c r="I9" s="136"/>
      <c r="J9" s="136"/>
      <c r="K9" s="136"/>
      <c r="L9" s="136"/>
    </row>
    <row r="10" spans="1:12" ht="12" thickBot="1">
      <c r="A10" s="154"/>
      <c r="B10" s="154"/>
      <c r="C10" s="90"/>
      <c r="D10" s="130"/>
      <c r="E10" s="38"/>
      <c r="F10" s="38"/>
      <c r="G10" s="131"/>
      <c r="I10" s="136"/>
      <c r="J10" s="136"/>
      <c r="K10" s="136"/>
      <c r="L10" s="136"/>
    </row>
    <row r="11" spans="1:12" ht="43.5" customHeight="1">
      <c r="A11" s="154"/>
      <c r="B11" s="154"/>
      <c r="C11" s="90"/>
      <c r="D11" s="130"/>
      <c r="E11" s="399" t="s">
        <v>285</v>
      </c>
      <c r="F11" s="400"/>
      <c r="G11" s="131"/>
      <c r="I11" s="136"/>
      <c r="J11" s="136"/>
      <c r="K11" s="136"/>
      <c r="L11" s="136"/>
    </row>
    <row r="12" spans="1:12" ht="11.25">
      <c r="A12" s="135" t="s">
        <v>173</v>
      </c>
      <c r="B12" s="154"/>
      <c r="C12" s="90"/>
      <c r="D12" s="130"/>
      <c r="E12" s="38"/>
      <c r="F12" s="38"/>
      <c r="G12" s="131"/>
      <c r="I12" s="136"/>
      <c r="J12" s="136"/>
      <c r="K12" s="136"/>
      <c r="L12" s="136"/>
    </row>
    <row r="13" spans="1:12" ht="113.25" customHeight="1">
      <c r="A13" s="154"/>
      <c r="B13" s="154">
        <f>ROW(B14)-ROW()</f>
        <v>1</v>
      </c>
      <c r="C13" s="144"/>
      <c r="D13" s="159"/>
      <c r="E13" s="170" t="str">
        <f>ROW()-ROW($E$13)+1&amp;"."</f>
        <v>1.</v>
      </c>
      <c r="F13" s="166" t="s">
        <v>421</v>
      </c>
      <c r="G13" s="158"/>
      <c r="I13" s="136"/>
      <c r="J13" s="136"/>
      <c r="K13" s="136"/>
      <c r="L13" s="136"/>
    </row>
    <row r="14" spans="1:12" ht="12.75" customHeight="1" thickBot="1">
      <c r="A14" s="154">
        <f>ROW()-ROW(A13)</f>
        <v>1</v>
      </c>
      <c r="B14" s="154">
        <v>1</v>
      </c>
      <c r="C14" s="144"/>
      <c r="D14" s="159"/>
      <c r="E14" s="180"/>
      <c r="F14" s="215" t="s">
        <v>174</v>
      </c>
      <c r="G14" s="158"/>
      <c r="I14" s="136"/>
      <c r="J14" s="136"/>
      <c r="K14" s="136"/>
      <c r="L14" s="136"/>
    </row>
    <row r="15" spans="1:7" ht="11.25">
      <c r="A15" s="135"/>
      <c r="B15" s="154"/>
      <c r="C15" s="90"/>
      <c r="D15" s="132"/>
      <c r="E15" s="133"/>
      <c r="F15" s="133"/>
      <c r="G15" s="134"/>
    </row>
  </sheetData>
  <sheetProtection password="E4D4" sheet="1" objects="1" scenarios="1" formatColumns="0" formatRows="0"/>
  <mergeCells count="4">
    <mergeCell ref="E7:F7"/>
    <mergeCell ref="E8:F8"/>
    <mergeCell ref="E9:F9"/>
    <mergeCell ref="E11:F11"/>
  </mergeCells>
  <dataValidations count="2">
    <dataValidation type="decimal" allowBlank="1" showInputMessage="1" showErrorMessage="1" sqref="F14">
      <formula1>-100000000000000000000</formula1>
      <formula2>100000000000000000000</formula2>
    </dataValidation>
    <dataValidation type="textLength" allowBlank="1" showInputMessage="1" showErrorMessage="1" sqref="F13">
      <formula1>0</formula1>
      <formula2>900</formula2>
    </dataValidation>
  </dataValidations>
  <hyperlinks>
    <hyperlink ref="F14" location="'Ф-3.9'!A1" display="Добавить"/>
  </hyperlinks>
  <printOptions/>
  <pageMargins left="0.7086614173228347" right="0.7086614173228347" top="0.7480314960629921" bottom="0.7480314960629921" header="0.31496062992125984" footer="0.31496062992125984"/>
  <pageSetup fitToHeight="1" fitToWidth="1" horizontalDpi="600" verticalDpi="600" orientation="landscape" paperSize="9" r:id="rId1"/>
</worksheet>
</file>

<file path=xl/worksheets/sheet12.xml><?xml version="1.0" encoding="utf-8"?>
<worksheet xmlns="http://schemas.openxmlformats.org/spreadsheetml/2006/main" xmlns:r="http://schemas.openxmlformats.org/officeDocument/2006/relationships">
  <sheetPr codeName="Sheet_15">
    <pageSetUpPr fitToPage="1"/>
  </sheetPr>
  <dimension ref="A1:M17"/>
  <sheetViews>
    <sheetView showGridLines="0" zoomScalePageLayoutView="0" workbookViewId="0" topLeftCell="C4">
      <selection activeCell="E16" sqref="E16"/>
    </sheetView>
  </sheetViews>
  <sheetFormatPr defaultColWidth="9.140625" defaultRowHeight="11.25"/>
  <cols>
    <col min="1" max="2" width="8.140625" style="156" hidden="1" customWidth="1"/>
    <col min="3" max="3" width="9.00390625" style="89" bestFit="1" customWidth="1"/>
    <col min="5" max="5" width="8.7109375" style="0" customWidth="1"/>
    <col min="6" max="6" width="56.421875" style="0" customWidth="1"/>
    <col min="7" max="7" width="43.57421875" style="0" customWidth="1"/>
  </cols>
  <sheetData>
    <row r="1" spans="1:7" s="127" customFormat="1" ht="32.25" customHeight="1" hidden="1">
      <c r="A1" s="154">
        <f>ID</f>
        <v>26361128</v>
      </c>
      <c r="B1" s="154"/>
      <c r="C1" s="126"/>
      <c r="D1" s="126"/>
      <c r="E1" s="135"/>
      <c r="F1" s="135"/>
      <c r="G1" s="126"/>
    </row>
    <row r="2" spans="1:3" s="127" customFormat="1" ht="32.25" customHeight="1" hidden="1">
      <c r="A2" s="154"/>
      <c r="B2" s="154"/>
      <c r="C2" s="126"/>
    </row>
    <row r="3" spans="1:7" s="127" customFormat="1" ht="32.25" customHeight="1" hidden="1">
      <c r="A3" s="154"/>
      <c r="B3" s="154"/>
      <c r="C3" s="126"/>
      <c r="D3" s="126"/>
      <c r="E3" s="126"/>
      <c r="F3" s="126"/>
      <c r="G3" s="126"/>
    </row>
    <row r="4" spans="1:8" ht="11.25">
      <c r="A4" s="154"/>
      <c r="B4" s="154"/>
      <c r="C4" s="90"/>
      <c r="D4" s="128"/>
      <c r="E4" s="129"/>
      <c r="F4" s="129"/>
      <c r="G4" s="129"/>
      <c r="H4" s="143" t="str">
        <f>FORMID</f>
        <v>VO.OPENINFO.TARIF.4.178</v>
      </c>
    </row>
    <row r="5" spans="1:8" ht="11.25">
      <c r="A5" s="154"/>
      <c r="B5" s="154"/>
      <c r="C5" s="90"/>
      <c r="D5" s="130"/>
      <c r="E5" s="38"/>
      <c r="F5" s="38"/>
      <c r="G5" s="38"/>
      <c r="H5" s="145" t="s">
        <v>279</v>
      </c>
    </row>
    <row r="6" spans="1:8" ht="12" thickBot="1">
      <c r="A6" s="154"/>
      <c r="B6" s="154"/>
      <c r="C6" s="90"/>
      <c r="D6" s="130"/>
      <c r="E6" s="38"/>
      <c r="F6" s="38"/>
      <c r="G6" s="38"/>
      <c r="H6" s="145"/>
    </row>
    <row r="7" spans="1:13" s="150" customFormat="1" ht="30" customHeight="1">
      <c r="A7" s="155"/>
      <c r="B7" s="155"/>
      <c r="C7" s="147"/>
      <c r="D7" s="148"/>
      <c r="E7" s="336" t="s">
        <v>280</v>
      </c>
      <c r="F7" s="337"/>
      <c r="G7" s="338"/>
      <c r="H7" s="149"/>
      <c r="J7" s="151"/>
      <c r="K7" s="151"/>
      <c r="L7" s="151"/>
      <c r="M7" s="151"/>
    </row>
    <row r="8" spans="1:13" s="150" customFormat="1" ht="12.75">
      <c r="A8" s="155"/>
      <c r="B8" s="155"/>
      <c r="C8" s="147"/>
      <c r="D8" s="148"/>
      <c r="E8" s="339" t="str">
        <f>COMPANY</f>
        <v>ОАО "Интер РАО - Электрогенерация" (филиал "Северо-Западная ТЭЦ")</v>
      </c>
      <c r="F8" s="340"/>
      <c r="G8" s="341"/>
      <c r="H8" s="149"/>
      <c r="J8" s="151"/>
      <c r="K8" s="151"/>
      <c r="L8" s="151"/>
      <c r="M8" s="151"/>
    </row>
    <row r="9" spans="1:13" ht="12" thickBot="1">
      <c r="A9" s="154"/>
      <c r="B9" s="154"/>
      <c r="C9" s="90"/>
      <c r="D9" s="130"/>
      <c r="E9" s="397" t="str">
        <f>"на "&amp;YEAR_PERIOD&amp;" год"</f>
        <v>на 2015 год</v>
      </c>
      <c r="F9" s="401"/>
      <c r="G9" s="398"/>
      <c r="H9" s="131"/>
      <c r="J9" s="136"/>
      <c r="K9" s="136"/>
      <c r="L9" s="136"/>
      <c r="M9" s="136"/>
    </row>
    <row r="10" spans="1:13" ht="12" thickBot="1">
      <c r="A10" s="154"/>
      <c r="B10" s="154"/>
      <c r="C10" s="90"/>
      <c r="D10" s="130"/>
      <c r="E10" s="396" t="str">
        <f>IF(T_RNG_3="Да","","Тариф на подключение к централизованной системе водоотведения не установлен")</f>
        <v>Тариф на подключение к централизованной системе водоотведения не установлен</v>
      </c>
      <c r="F10" s="396"/>
      <c r="G10" s="396"/>
      <c r="H10" s="131"/>
      <c r="J10" s="136"/>
      <c r="K10" s="136"/>
      <c r="L10" s="136"/>
      <c r="M10" s="136"/>
    </row>
    <row r="11" spans="1:13" ht="29.25" customHeight="1">
      <c r="A11" s="154"/>
      <c r="B11" s="154"/>
      <c r="C11" s="144"/>
      <c r="D11" s="130"/>
      <c r="E11" s="168" t="s">
        <v>176</v>
      </c>
      <c r="F11" s="169" t="s">
        <v>281</v>
      </c>
      <c r="G11" s="271" t="s">
        <v>417</v>
      </c>
      <c r="H11" s="131"/>
      <c r="J11" s="136"/>
      <c r="K11" s="136"/>
      <c r="L11" s="136"/>
      <c r="M11" s="136"/>
    </row>
    <row r="12" spans="1:13" ht="24.75" customHeight="1">
      <c r="A12" s="154"/>
      <c r="B12" s="154"/>
      <c r="C12" s="144"/>
      <c r="D12" s="130"/>
      <c r="E12" s="170" t="s">
        <v>177</v>
      </c>
      <c r="F12" s="197" t="s">
        <v>282</v>
      </c>
      <c r="G12" s="224"/>
      <c r="H12" s="131"/>
      <c r="J12" s="136"/>
      <c r="K12" s="136"/>
      <c r="L12" s="136"/>
      <c r="M12" s="136"/>
    </row>
    <row r="13" spans="1:12" ht="28.5" customHeight="1" hidden="1">
      <c r="A13" s="154"/>
      <c r="B13" s="154">
        <f>ROW(B14)-ROW()</f>
        <v>1</v>
      </c>
      <c r="C13" s="239" t="s">
        <v>200</v>
      </c>
      <c r="D13" s="159"/>
      <c r="E13" s="174" t="str">
        <f>"2."&amp;ROW()-ROW($E$13)+1&amp;"."</f>
        <v>2.1.</v>
      </c>
      <c r="F13" s="176"/>
      <c r="G13" s="175"/>
      <c r="H13" s="131"/>
      <c r="I13" s="136"/>
      <c r="J13" s="136"/>
      <c r="K13" s="136"/>
      <c r="L13" s="136"/>
    </row>
    <row r="14" spans="1:12" ht="12.75" customHeight="1">
      <c r="A14" s="154">
        <f>ROW()-ROW(A13)</f>
        <v>1</v>
      </c>
      <c r="B14" s="154">
        <v>0</v>
      </c>
      <c r="C14" s="144"/>
      <c r="D14" s="159"/>
      <c r="E14" s="181"/>
      <c r="F14" s="183" t="s">
        <v>174</v>
      </c>
      <c r="G14" s="182"/>
      <c r="H14" s="131"/>
      <c r="I14" s="136"/>
      <c r="J14" s="136"/>
      <c r="K14" s="136"/>
      <c r="L14" s="136"/>
    </row>
    <row r="15" spans="1:13" ht="56.25">
      <c r="A15" s="154"/>
      <c r="B15" s="154"/>
      <c r="C15" s="144"/>
      <c r="D15" s="130"/>
      <c r="E15" s="170" t="s">
        <v>178</v>
      </c>
      <c r="F15" s="171" t="s">
        <v>283</v>
      </c>
      <c r="G15" s="166"/>
      <c r="H15" s="131"/>
      <c r="J15" s="136"/>
      <c r="K15" s="136"/>
      <c r="L15" s="136"/>
      <c r="M15" s="136"/>
    </row>
    <row r="16" spans="1:13" s="164" customFormat="1" ht="34.5" thickBot="1">
      <c r="A16" s="160"/>
      <c r="B16" s="160"/>
      <c r="C16" s="161"/>
      <c r="D16" s="162"/>
      <c r="E16" s="172" t="s">
        <v>179</v>
      </c>
      <c r="F16" s="173" t="s">
        <v>284</v>
      </c>
      <c r="G16" s="167"/>
      <c r="H16" s="163"/>
      <c r="J16" s="165"/>
      <c r="K16" s="165"/>
      <c r="L16" s="165"/>
      <c r="M16" s="165"/>
    </row>
    <row r="17" spans="1:8" ht="11.25">
      <c r="A17" s="135"/>
      <c r="B17" s="154"/>
      <c r="C17" s="90"/>
      <c r="D17" s="132"/>
      <c r="E17" s="133"/>
      <c r="F17" s="133"/>
      <c r="G17" s="133"/>
      <c r="H17" s="134"/>
    </row>
  </sheetData>
  <sheetProtection password="E4D4" sheet="1" scenarios="1" formatColumns="0" formatRows="0"/>
  <mergeCells count="4">
    <mergeCell ref="E7:G7"/>
    <mergeCell ref="E8:G8"/>
    <mergeCell ref="E9:G9"/>
    <mergeCell ref="E10:G10"/>
  </mergeCells>
  <dataValidations count="2">
    <dataValidation type="decimal" allowBlank="1" showInputMessage="1" showErrorMessage="1" sqref="F14">
      <formula1>-100000000000000000000</formula1>
      <formula2>100000000000000000000</formula2>
    </dataValidation>
    <dataValidation type="textLength" allowBlank="1" showInputMessage="1" showErrorMessage="1" sqref="G15:G16 F13 G11:G13">
      <formula1>0</formula1>
      <formula2>900</formula2>
    </dataValidation>
  </dataValidations>
  <hyperlinks>
    <hyperlink ref="F14" location="'Ф-3.10'!A1" display="Добавить"/>
    <hyperlink ref="C13" location="'Ф-3.10'!A1" display="Удалить"/>
  </hyperlinks>
  <printOptions/>
  <pageMargins left="0.7086614173228347" right="0.7086614173228347" top="0.7480314960629921" bottom="0.7480314960629921" header="0.31496062992125984" footer="0.31496062992125984"/>
  <pageSetup fitToHeight="1" fitToWidth="1" horizontalDpi="600" verticalDpi="600" orientation="landscape" paperSize="9" r:id="rId1"/>
</worksheet>
</file>

<file path=xl/worksheets/sheet13.xml><?xml version="1.0" encoding="utf-8"?>
<worksheet xmlns="http://schemas.openxmlformats.org/spreadsheetml/2006/main" xmlns:r="http://schemas.openxmlformats.org/officeDocument/2006/relationships">
  <sheetPr codeName="Sheet_16">
    <pageSetUpPr fitToPage="1"/>
  </sheetPr>
  <dimension ref="A1:P26"/>
  <sheetViews>
    <sheetView showGridLines="0" tabSelected="1" zoomScalePageLayoutView="0" workbookViewId="0" topLeftCell="C4">
      <selection activeCell="F15" sqref="F15:I15"/>
    </sheetView>
  </sheetViews>
  <sheetFormatPr defaultColWidth="9.140625" defaultRowHeight="11.25"/>
  <cols>
    <col min="1" max="2" width="8.140625" style="156" hidden="1" customWidth="1"/>
    <col min="3" max="3" width="9.00390625" style="89" bestFit="1" customWidth="1"/>
    <col min="5" max="5" width="6.7109375" style="0" customWidth="1"/>
    <col min="6" max="6" width="38.7109375" style="0" customWidth="1"/>
    <col min="7" max="7" width="20.140625" style="0" customWidth="1"/>
    <col min="8" max="8" width="17.00390625" style="0" customWidth="1"/>
    <col min="9" max="9" width="18.421875" style="0" customWidth="1"/>
  </cols>
  <sheetData>
    <row r="1" spans="1:9" s="127" customFormat="1" ht="32.25" customHeight="1" hidden="1">
      <c r="A1" s="154">
        <f>ID</f>
        <v>26361128</v>
      </c>
      <c r="B1" s="154"/>
      <c r="C1" s="126"/>
      <c r="D1" s="126"/>
      <c r="E1" s="135"/>
      <c r="F1" s="135"/>
      <c r="G1" s="135"/>
      <c r="H1" s="135"/>
      <c r="I1" s="135"/>
    </row>
    <row r="2" spans="1:3" s="127" customFormat="1" ht="32.25" customHeight="1" hidden="1">
      <c r="A2" s="154"/>
      <c r="B2" s="154"/>
      <c r="C2" s="126"/>
    </row>
    <row r="3" spans="1:9" s="127" customFormat="1" ht="32.25" customHeight="1" hidden="1">
      <c r="A3" s="154"/>
      <c r="B3" s="154"/>
      <c r="C3" s="126"/>
      <c r="D3" s="126"/>
      <c r="E3" s="126"/>
      <c r="F3" s="126"/>
      <c r="G3" s="126"/>
      <c r="H3" s="126"/>
      <c r="I3" s="126"/>
    </row>
    <row r="4" spans="1:10" ht="11.25">
      <c r="A4" s="154"/>
      <c r="B4" s="154"/>
      <c r="C4" s="90"/>
      <c r="D4" s="128"/>
      <c r="E4" s="129"/>
      <c r="F4" s="129"/>
      <c r="G4" s="129"/>
      <c r="H4" s="129"/>
      <c r="I4" s="129"/>
      <c r="J4" s="143" t="str">
        <f>FORMID</f>
        <v>VO.OPENINFO.TARIF.4.178</v>
      </c>
    </row>
    <row r="5" spans="1:10" ht="11.25">
      <c r="A5" s="154"/>
      <c r="B5" s="154"/>
      <c r="C5" s="90"/>
      <c r="D5" s="130"/>
      <c r="E5" s="38"/>
      <c r="F5" s="38"/>
      <c r="G5" s="38"/>
      <c r="H5" s="38"/>
      <c r="I5" s="38"/>
      <c r="J5" s="145"/>
    </row>
    <row r="6" spans="1:10" ht="12" thickBot="1">
      <c r="A6" s="154"/>
      <c r="B6" s="154"/>
      <c r="C6" s="90"/>
      <c r="D6" s="130"/>
      <c r="E6" s="38"/>
      <c r="F6" s="38"/>
      <c r="G6" s="38"/>
      <c r="H6" s="38"/>
      <c r="I6" s="38"/>
      <c r="J6" s="145"/>
    </row>
    <row r="7" spans="1:15" s="150" customFormat="1" ht="19.5" customHeight="1">
      <c r="A7" s="155"/>
      <c r="B7" s="155"/>
      <c r="C7" s="147"/>
      <c r="D7" s="148"/>
      <c r="E7" s="403" t="s">
        <v>183</v>
      </c>
      <c r="F7" s="404"/>
      <c r="G7" s="404"/>
      <c r="H7" s="404"/>
      <c r="I7" s="405"/>
      <c r="J7" s="149"/>
      <c r="L7" s="151"/>
      <c r="M7" s="151"/>
      <c r="N7" s="151"/>
      <c r="O7" s="151"/>
    </row>
    <row r="8" spans="1:15" s="150" customFormat="1" ht="12.75">
      <c r="A8" s="155"/>
      <c r="B8" s="155"/>
      <c r="C8" s="147"/>
      <c r="D8" s="148"/>
      <c r="E8" s="339" t="str">
        <f>COMPANY</f>
        <v>ОАО "Интер РАО - Электрогенерация" (филиал "Северо-Западная ТЭЦ")</v>
      </c>
      <c r="F8" s="340"/>
      <c r="G8" s="340"/>
      <c r="H8" s="340"/>
      <c r="I8" s="341"/>
      <c r="J8" s="149"/>
      <c r="L8" s="151"/>
      <c r="M8" s="151"/>
      <c r="N8" s="151"/>
      <c r="O8" s="151"/>
    </row>
    <row r="9" spans="1:15" ht="12" thickBot="1">
      <c r="A9" s="154"/>
      <c r="B9" s="154"/>
      <c r="C9" s="90"/>
      <c r="D9" s="130"/>
      <c r="E9" s="177"/>
      <c r="F9" s="178"/>
      <c r="G9" s="178"/>
      <c r="H9" s="178"/>
      <c r="I9" s="179"/>
      <c r="J9" s="131"/>
      <c r="L9" s="136"/>
      <c r="M9" s="136"/>
      <c r="N9" s="136"/>
      <c r="O9" s="136"/>
    </row>
    <row r="10" spans="1:15" ht="12" thickBot="1">
      <c r="A10" s="154"/>
      <c r="B10" s="154"/>
      <c r="C10" s="90"/>
      <c r="D10" s="130"/>
      <c r="E10" s="38"/>
      <c r="F10" s="38"/>
      <c r="G10" s="38"/>
      <c r="H10" s="38"/>
      <c r="I10" s="38"/>
      <c r="J10" s="131"/>
      <c r="L10" s="136"/>
      <c r="M10" s="136"/>
      <c r="N10" s="136"/>
      <c r="O10" s="136"/>
    </row>
    <row r="11" spans="1:15" ht="24.75" customHeight="1">
      <c r="A11" s="154"/>
      <c r="B11" s="154"/>
      <c r="C11" s="144"/>
      <c r="D11" s="130"/>
      <c r="E11" s="187" t="s">
        <v>176</v>
      </c>
      <c r="F11" s="406" t="s">
        <v>397</v>
      </c>
      <c r="G11" s="406"/>
      <c r="H11" s="406"/>
      <c r="I11" s="407"/>
      <c r="J11" s="131"/>
      <c r="L11" s="136"/>
      <c r="M11" s="136"/>
      <c r="N11" s="136"/>
      <c r="O11" s="136"/>
    </row>
    <row r="12" spans="1:15" ht="24.75" customHeight="1">
      <c r="A12" s="154"/>
      <c r="B12" s="154"/>
      <c r="C12" s="144"/>
      <c r="D12" s="130"/>
      <c r="E12" s="408"/>
      <c r="F12" s="188" t="s">
        <v>184</v>
      </c>
      <c r="G12" s="189" t="s">
        <v>185</v>
      </c>
      <c r="H12" s="188" t="s">
        <v>186</v>
      </c>
      <c r="I12" s="190" t="s">
        <v>187</v>
      </c>
      <c r="J12" s="131"/>
      <c r="L12" s="136"/>
      <c r="M12" s="136"/>
      <c r="N12" s="136"/>
      <c r="O12" s="136"/>
    </row>
    <row r="13" spans="1:15" ht="24.75" customHeight="1" thickBot="1">
      <c r="A13" s="154"/>
      <c r="B13" s="154"/>
      <c r="C13" s="144"/>
      <c r="D13" s="130"/>
      <c r="E13" s="409"/>
      <c r="F13" s="201" t="s">
        <v>305</v>
      </c>
      <c r="G13" s="191">
        <v>41998</v>
      </c>
      <c r="H13" s="273" t="s">
        <v>418</v>
      </c>
      <c r="I13" s="192">
        <v>42002</v>
      </c>
      <c r="J13" s="131"/>
      <c r="L13" s="136"/>
      <c r="M13" s="136"/>
      <c r="N13" s="136"/>
      <c r="O13" s="136"/>
    </row>
    <row r="14" spans="1:15" ht="12" thickBot="1">
      <c r="A14" s="154"/>
      <c r="B14" s="154"/>
      <c r="C14" s="144"/>
      <c r="D14" s="130"/>
      <c r="E14" s="193"/>
      <c r="F14" s="194"/>
      <c r="G14" s="195"/>
      <c r="H14" s="196"/>
      <c r="I14" s="196"/>
      <c r="J14" s="131"/>
      <c r="L14" s="136"/>
      <c r="M14" s="136"/>
      <c r="N14" s="136"/>
      <c r="O14" s="136"/>
    </row>
    <row r="15" spans="1:15" ht="24.75" customHeight="1">
      <c r="A15" s="154"/>
      <c r="B15" s="154"/>
      <c r="C15" s="144"/>
      <c r="D15" s="130"/>
      <c r="E15" s="187" t="s">
        <v>177</v>
      </c>
      <c r="F15" s="406" t="s">
        <v>194</v>
      </c>
      <c r="G15" s="406"/>
      <c r="H15" s="406"/>
      <c r="I15" s="407"/>
      <c r="J15" s="131"/>
      <c r="L15" s="136"/>
      <c r="M15" s="136"/>
      <c r="N15" s="136"/>
      <c r="O15" s="136"/>
    </row>
    <row r="16" spans="1:15" ht="24.75" customHeight="1">
      <c r="A16" s="154"/>
      <c r="B16" s="154"/>
      <c r="C16" s="144"/>
      <c r="D16" s="130"/>
      <c r="E16" s="408"/>
      <c r="F16" s="188" t="s">
        <v>184</v>
      </c>
      <c r="G16" s="189" t="s">
        <v>185</v>
      </c>
      <c r="H16" s="410" t="s">
        <v>188</v>
      </c>
      <c r="I16" s="411"/>
      <c r="J16" s="131"/>
      <c r="L16" s="136"/>
      <c r="M16" s="136"/>
      <c r="N16" s="136"/>
      <c r="O16" s="136"/>
    </row>
    <row r="17" spans="1:15" ht="24.75" customHeight="1" thickBot="1">
      <c r="A17" s="154"/>
      <c r="B17" s="154"/>
      <c r="C17" s="144"/>
      <c r="D17" s="130"/>
      <c r="E17" s="409"/>
      <c r="F17" s="223" t="s">
        <v>202</v>
      </c>
      <c r="G17" s="198">
        <v>42023</v>
      </c>
      <c r="H17" s="412" t="s">
        <v>203</v>
      </c>
      <c r="I17" s="413"/>
      <c r="J17" s="131"/>
      <c r="L17" s="136"/>
      <c r="M17" s="136"/>
      <c r="N17" s="136"/>
      <c r="O17" s="136"/>
    </row>
    <row r="18" spans="1:15" ht="12" thickBot="1">
      <c r="A18" s="154"/>
      <c r="B18" s="154"/>
      <c r="C18" s="144"/>
      <c r="D18" s="130"/>
      <c r="E18" s="203"/>
      <c r="F18" s="204"/>
      <c r="G18" s="205"/>
      <c r="H18" s="206"/>
      <c r="I18" s="206"/>
      <c r="J18" s="131"/>
      <c r="L18" s="136"/>
      <c r="M18" s="136"/>
      <c r="N18" s="136"/>
      <c r="O18" s="136"/>
    </row>
    <row r="19" spans="1:15" ht="12" hidden="1" thickBot="1">
      <c r="A19" s="154"/>
      <c r="B19" s="154">
        <f>ROW(B23)-ROW()</f>
        <v>4</v>
      </c>
      <c r="C19" s="144" t="s">
        <v>200</v>
      </c>
      <c r="D19" s="130"/>
      <c r="E19" s="202"/>
      <c r="F19" s="207"/>
      <c r="G19" s="208"/>
      <c r="H19" s="209"/>
      <c r="I19" s="209"/>
      <c r="J19" s="131"/>
      <c r="L19" s="136"/>
      <c r="M19" s="136"/>
      <c r="N19" s="136"/>
      <c r="O19" s="136"/>
    </row>
    <row r="20" spans="1:15" ht="24.75" customHeight="1" hidden="1" thickBot="1">
      <c r="A20" s="154"/>
      <c r="B20" s="154"/>
      <c r="C20" s="144"/>
      <c r="D20" s="130"/>
      <c r="E20" s="187" t="str">
        <f>(ROW()-ROW($E$20))/4+3&amp;"."</f>
        <v>3.</v>
      </c>
      <c r="F20" s="414"/>
      <c r="G20" s="415"/>
      <c r="H20" s="415"/>
      <c r="I20" s="416"/>
      <c r="J20" s="131"/>
      <c r="L20" s="136"/>
      <c r="M20" s="136"/>
      <c r="N20" s="136"/>
      <c r="O20" s="136"/>
    </row>
    <row r="21" spans="1:15" ht="24.75" customHeight="1" hidden="1">
      <c r="A21" s="154"/>
      <c r="B21" s="154"/>
      <c r="C21" s="144"/>
      <c r="D21" s="130"/>
      <c r="E21" s="417"/>
      <c r="F21" s="188" t="s">
        <v>184</v>
      </c>
      <c r="G21" s="189" t="s">
        <v>185</v>
      </c>
      <c r="H21" s="418" t="s">
        <v>195</v>
      </c>
      <c r="I21" s="419"/>
      <c r="J21" s="131"/>
      <c r="L21" s="136"/>
      <c r="M21" s="136"/>
      <c r="N21" s="136"/>
      <c r="O21" s="136"/>
    </row>
    <row r="22" spans="1:15" ht="24.75" customHeight="1" hidden="1" thickBot="1">
      <c r="A22" s="154"/>
      <c r="B22" s="154"/>
      <c r="C22" s="144"/>
      <c r="D22" s="130"/>
      <c r="E22" s="409"/>
      <c r="F22" s="214"/>
      <c r="G22" s="198"/>
      <c r="H22" s="420"/>
      <c r="I22" s="421"/>
      <c r="J22" s="131"/>
      <c r="L22" s="136"/>
      <c r="M22" s="136"/>
      <c r="N22" s="136"/>
      <c r="O22" s="136"/>
    </row>
    <row r="23" spans="1:14" ht="12.75" customHeight="1" thickBot="1">
      <c r="A23" s="154">
        <f>ROW()-ROW(A19)</f>
        <v>4</v>
      </c>
      <c r="B23" s="154">
        <v>0</v>
      </c>
      <c r="C23" s="144"/>
      <c r="D23" s="159"/>
      <c r="E23" s="210"/>
      <c r="F23" s="211" t="s">
        <v>196</v>
      </c>
      <c r="G23" s="212"/>
      <c r="H23" s="212"/>
      <c r="I23" s="213"/>
      <c r="J23" s="131"/>
      <c r="K23" s="136"/>
      <c r="L23" s="136"/>
      <c r="M23" s="136"/>
      <c r="N23" s="136"/>
    </row>
    <row r="24" spans="1:15" ht="12.75" customHeight="1">
      <c r="A24" s="135" t="s">
        <v>172</v>
      </c>
      <c r="B24" s="154"/>
      <c r="C24" s="144"/>
      <c r="D24" s="130"/>
      <c r="E24" s="157"/>
      <c r="F24" s="157"/>
      <c r="G24" s="157"/>
      <c r="H24" s="157"/>
      <c r="I24" s="157"/>
      <c r="J24" s="131"/>
      <c r="L24" s="136"/>
      <c r="M24" s="136"/>
      <c r="N24" s="136"/>
      <c r="O24" s="136"/>
    </row>
    <row r="25" spans="1:16" ht="11.25">
      <c r="A25" s="154"/>
      <c r="B25" s="154"/>
      <c r="C25" s="144"/>
      <c r="D25" s="130"/>
      <c r="E25" s="153" t="s">
        <v>175</v>
      </c>
      <c r="F25" s="402" t="s">
        <v>181</v>
      </c>
      <c r="G25" s="402"/>
      <c r="H25" s="402"/>
      <c r="I25" s="402"/>
      <c r="J25" s="131"/>
      <c r="K25" s="152"/>
      <c r="L25" s="152"/>
      <c r="M25" s="152"/>
      <c r="N25" s="152"/>
      <c r="O25" s="152"/>
      <c r="P25" s="152"/>
    </row>
    <row r="26" spans="1:10" ht="11.25">
      <c r="A26" s="135"/>
      <c r="B26" s="154"/>
      <c r="C26" s="90"/>
      <c r="D26" s="132"/>
      <c r="E26" s="133"/>
      <c r="F26" s="133"/>
      <c r="G26" s="133"/>
      <c r="H26" s="133"/>
      <c r="I26" s="133"/>
      <c r="J26" s="134"/>
    </row>
  </sheetData>
  <sheetProtection password="E4D4" sheet="1" objects="1" scenarios="1" formatColumns="0" formatRows="0"/>
  <mergeCells count="13">
    <mergeCell ref="E21:E22"/>
    <mergeCell ref="H21:I21"/>
    <mergeCell ref="H22:I22"/>
    <mergeCell ref="F25:I25"/>
    <mergeCell ref="E7:I7"/>
    <mergeCell ref="E8:I8"/>
    <mergeCell ref="F11:I11"/>
    <mergeCell ref="E12:E13"/>
    <mergeCell ref="F15:I15"/>
    <mergeCell ref="E16:E17"/>
    <mergeCell ref="H16:I16"/>
    <mergeCell ref="H17:I17"/>
    <mergeCell ref="F20:I20"/>
  </mergeCells>
  <dataValidations count="3">
    <dataValidation type="textLength" allowBlank="1" showInputMessage="1" showErrorMessage="1" sqref="H22 F22 H17:H19 H14">
      <formula1>0</formula1>
      <formula2>900</formula2>
    </dataValidation>
    <dataValidation type="date" allowBlank="1" showInputMessage="1" showErrorMessage="1" sqref="G22 G17:G19 I13 G13:G14">
      <formula1>36526</formula1>
      <formula2>44196</formula2>
    </dataValidation>
    <dataValidation errorStyle="warning" type="list" allowBlank="1" showInputMessage="1" showErrorMessage="1" sqref="F13">
      <formula1>Paper</formula1>
    </dataValidation>
  </dataValidations>
  <hyperlinks>
    <hyperlink ref="F23" location="'Ссылки на публикации'!A1" display="Добавить"/>
    <hyperlink ref="C19" location="'Ссылки на публикации'!A1" display="Удалить"/>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67" r:id="rId1"/>
</worksheet>
</file>

<file path=xl/worksheets/sheet14.xml><?xml version="1.0" encoding="utf-8"?>
<worksheet xmlns="http://schemas.openxmlformats.org/spreadsheetml/2006/main" xmlns:r="http://schemas.openxmlformats.org/officeDocument/2006/relationships">
  <sheetPr codeName="Лист13"/>
  <dimension ref="D6:H14"/>
  <sheetViews>
    <sheetView showGridLines="0" zoomScalePageLayoutView="0" workbookViewId="0" topLeftCell="C4">
      <selection activeCell="E12" sqref="E12"/>
    </sheetView>
  </sheetViews>
  <sheetFormatPr defaultColWidth="9.140625" defaultRowHeight="11.25"/>
  <cols>
    <col min="1" max="2" width="0" style="56" hidden="1" customWidth="1"/>
    <col min="3" max="4" width="9.140625" style="56" customWidth="1"/>
    <col min="5" max="5" width="22.140625" style="55" customWidth="1"/>
    <col min="6" max="6" width="59.28125" style="56" customWidth="1"/>
    <col min="7" max="7" width="16.00390625" style="55" customWidth="1"/>
    <col min="8" max="16384" width="9.140625" style="56" customWidth="1"/>
  </cols>
  <sheetData>
    <row r="1" ht="11.25" hidden="1"/>
    <row r="2" ht="11.25" hidden="1"/>
    <row r="3" ht="11.25" hidden="1"/>
    <row r="6" spans="4:8" s="93" customFormat="1" ht="12.75">
      <c r="D6" s="422" t="s">
        <v>21</v>
      </c>
      <c r="E6" s="422"/>
      <c r="F6" s="422"/>
      <c r="G6" s="422"/>
      <c r="H6" s="422"/>
    </row>
    <row r="7" spans="4:8" s="93" customFormat="1" ht="18" customHeight="1">
      <c r="D7" s="422" t="str">
        <f>COMPANY</f>
        <v>ОАО "Интер РАО - Электрогенерация" (филиал "Северо-Западная ТЭЦ")</v>
      </c>
      <c r="E7" s="422"/>
      <c r="F7" s="422"/>
      <c r="G7" s="422"/>
      <c r="H7" s="422"/>
    </row>
    <row r="8" ht="12" thickBot="1"/>
    <row r="9" spans="4:8" ht="12" thickBot="1">
      <c r="D9" s="216"/>
      <c r="E9" s="217"/>
      <c r="F9" s="218"/>
      <c r="G9" s="217"/>
      <c r="H9" s="107"/>
    </row>
    <row r="10" spans="4:8" ht="12" thickBot="1">
      <c r="D10" s="219"/>
      <c r="E10" s="57" t="s">
        <v>22</v>
      </c>
      <c r="F10" s="54" t="s">
        <v>23</v>
      </c>
      <c r="G10" s="58" t="s">
        <v>24</v>
      </c>
      <c r="H10" s="103"/>
    </row>
    <row r="11" spans="4:8" ht="11.25">
      <c r="D11" s="219"/>
      <c r="E11" s="71">
        <v>1</v>
      </c>
      <c r="F11" s="53">
        <v>2</v>
      </c>
      <c r="G11" s="71">
        <v>3</v>
      </c>
      <c r="H11" s="103"/>
    </row>
    <row r="12" spans="4:8" ht="11.25">
      <c r="D12" s="219"/>
      <c r="E12" s="199"/>
      <c r="F12" s="238"/>
      <c r="G12" s="200"/>
      <c r="H12" s="103"/>
    </row>
    <row r="13" spans="4:8" ht="11.25" hidden="1">
      <c r="D13" s="219"/>
      <c r="E13" s="72"/>
      <c r="F13" s="52"/>
      <c r="G13" s="72"/>
      <c r="H13" s="103"/>
    </row>
    <row r="14" spans="4:8" ht="12" thickBot="1">
      <c r="D14" s="220"/>
      <c r="E14" s="221"/>
      <c r="F14" s="222"/>
      <c r="G14" s="221"/>
      <c r="H14" s="106"/>
    </row>
  </sheetData>
  <sheetProtection password="E4D4" sheet="1" objects="1" scenarios="1" formatColumns="0" formatRows="0"/>
  <mergeCells count="2">
    <mergeCell ref="D6:H6"/>
    <mergeCell ref="D7:H7"/>
  </mergeCell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codeName="Sheet_04">
    <tabColor rgb="FFFF0000"/>
  </sheetPr>
  <dimension ref="K1:AT1"/>
  <sheetViews>
    <sheetView showGridLines="0" zoomScale="55" zoomScaleNormal="55" zoomScalePageLayoutView="0" workbookViewId="0" topLeftCell="A1">
      <selection activeCell="H44" sqref="H44"/>
    </sheetView>
  </sheetViews>
  <sheetFormatPr defaultColWidth="9.140625" defaultRowHeight="11.25"/>
  <cols>
    <col min="1" max="1" width="9.140625" style="51" customWidth="1"/>
    <col min="2" max="2" width="9.140625" style="49" customWidth="1"/>
    <col min="3" max="3" width="19.140625" style="1" bestFit="1" customWidth="1"/>
    <col min="4" max="4" width="9.140625" style="1" customWidth="1"/>
    <col min="5" max="5" width="16.28125" style="1" customWidth="1"/>
    <col min="6" max="6" width="20.421875" style="1" customWidth="1"/>
    <col min="7" max="7" width="39.8515625" style="1" customWidth="1"/>
    <col min="8" max="8" width="38.00390625" style="1" customWidth="1"/>
    <col min="9" max="9" width="34.7109375" style="1" customWidth="1"/>
    <col min="10" max="16" width="17.8515625" style="1" customWidth="1"/>
    <col min="17" max="51" width="10.28125" style="1" customWidth="1"/>
    <col min="52" max="54" width="9.140625" style="1" customWidth="1"/>
    <col min="55" max="55" width="9.140625" style="48" customWidth="1"/>
    <col min="56" max="58" width="9.140625" style="50" customWidth="1"/>
    <col min="59" max="16384" width="9.140625" style="1" customWidth="1"/>
  </cols>
  <sheetData>
    <row r="1" spans="11:46" ht="11.25">
      <c r="K1" s="1">
        <f>YEAR_PERIOD</f>
        <v>2015</v>
      </c>
      <c r="L1" s="1">
        <f>YEAR_PERIOD+1</f>
        <v>2016</v>
      </c>
      <c r="M1" s="1">
        <f>YEAR_PERIOD+2</f>
        <v>2017</v>
      </c>
      <c r="N1" s="1">
        <f>YEAR_PERIOD+3</f>
        <v>2018</v>
      </c>
      <c r="O1" s="1">
        <f>YEAR_PERIOD+4</f>
        <v>2019</v>
      </c>
      <c r="P1" s="1">
        <f>YEAR_PERIOD+5</f>
        <v>2020</v>
      </c>
      <c r="W1" s="1">
        <f>YEAR_PERIOD</f>
        <v>2015</v>
      </c>
      <c r="X1" s="1">
        <f>YEAR_PERIOD</f>
        <v>2015</v>
      </c>
      <c r="Y1" s="1">
        <f>YEAR_PERIOD</f>
        <v>2015</v>
      </c>
      <c r="Z1" s="1">
        <f>YEAR_PERIOD</f>
        <v>2015</v>
      </c>
      <c r="AA1" s="1">
        <f>YEAR_PERIOD+1</f>
        <v>2016</v>
      </c>
      <c r="AB1" s="1">
        <f>YEAR_PERIOD+1</f>
        <v>2016</v>
      </c>
      <c r="AC1" s="1">
        <f>YEAR_PERIOD+1</f>
        <v>2016</v>
      </c>
      <c r="AD1" s="1">
        <f>YEAR_PERIOD+1</f>
        <v>2016</v>
      </c>
      <c r="AE1" s="1">
        <f>YEAR_PERIOD+2</f>
        <v>2017</v>
      </c>
      <c r="AF1" s="1">
        <f>YEAR_PERIOD+2</f>
        <v>2017</v>
      </c>
      <c r="AG1" s="1">
        <f>YEAR_PERIOD+2</f>
        <v>2017</v>
      </c>
      <c r="AH1" s="1">
        <f>YEAR_PERIOD+2</f>
        <v>2017</v>
      </c>
      <c r="AI1" s="1">
        <f>YEAR_PERIOD+3</f>
        <v>2018</v>
      </c>
      <c r="AJ1" s="1">
        <f>YEAR_PERIOD+3</f>
        <v>2018</v>
      </c>
      <c r="AK1" s="1">
        <f>YEAR_PERIOD+3</f>
        <v>2018</v>
      </c>
      <c r="AL1" s="1">
        <f>YEAR_PERIOD+3</f>
        <v>2018</v>
      </c>
      <c r="AM1" s="1">
        <f>YEAR_PERIOD+4</f>
        <v>2019</v>
      </c>
      <c r="AN1" s="1">
        <f>YEAR_PERIOD+4</f>
        <v>2019</v>
      </c>
      <c r="AO1" s="1">
        <f>YEAR_PERIOD+4</f>
        <v>2019</v>
      </c>
      <c r="AP1" s="1">
        <f>YEAR_PERIOD+4</f>
        <v>2019</v>
      </c>
      <c r="AQ1" s="1">
        <f>YEAR_PERIOD+5</f>
        <v>2020</v>
      </c>
      <c r="AR1" s="1">
        <f>YEAR_PERIOD+5</f>
        <v>2020</v>
      </c>
      <c r="AS1" s="1">
        <f>YEAR_PERIOD+5</f>
        <v>2020</v>
      </c>
      <c r="AT1" s="1">
        <f>YEAR_PERIOD+5</f>
        <v>2020</v>
      </c>
    </row>
  </sheetData>
  <sheetProtection formatColumns="0" formatRows="0"/>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Sheet_03">
    <tabColor rgb="FFFF0000"/>
  </sheetPr>
  <dimension ref="A1:E47"/>
  <sheetViews>
    <sheetView showGridLines="0" zoomScale="85" zoomScaleNormal="85" zoomScalePageLayoutView="0" workbookViewId="0" topLeftCell="A1">
      <selection activeCell="A54" sqref="A54"/>
    </sheetView>
  </sheetViews>
  <sheetFormatPr defaultColWidth="21.57421875" defaultRowHeight="11.25"/>
  <cols>
    <col min="1" max="1" width="71.00390625" style="30" customWidth="1"/>
    <col min="2" max="2" width="11.140625" style="12" bestFit="1" customWidth="1"/>
    <col min="3" max="3" width="10.140625" style="27" bestFit="1" customWidth="1"/>
    <col min="4" max="4" width="62.00390625" style="12" customWidth="1"/>
    <col min="5" max="245" width="9.140625" style="12" customWidth="1"/>
    <col min="246" max="246" width="44.8515625" style="12" customWidth="1"/>
    <col min="247" max="247" width="28.28125" style="12" customWidth="1"/>
    <col min="248" max="248" width="6.28125" style="12" customWidth="1"/>
    <col min="249" max="249" width="5.57421875" style="12" customWidth="1"/>
    <col min="250" max="250" width="33.140625" style="12" customWidth="1"/>
    <col min="251" max="16384" width="21.57421875" style="12" customWidth="1"/>
  </cols>
  <sheetData>
    <row r="1" spans="1:5" ht="11.25">
      <c r="A1" s="29" t="s">
        <v>15</v>
      </c>
      <c r="B1" s="29" t="s">
        <v>4</v>
      </c>
      <c r="C1" s="29" t="s">
        <v>5</v>
      </c>
      <c r="D1" s="44" t="s">
        <v>16</v>
      </c>
      <c r="E1" s="12" t="s">
        <v>17</v>
      </c>
    </row>
    <row r="2" spans="1:4" ht="11.25">
      <c r="A2" s="29" t="s">
        <v>313</v>
      </c>
      <c r="B2" s="29" t="s">
        <v>314</v>
      </c>
      <c r="C2" s="29" t="s">
        <v>315</v>
      </c>
      <c r="D2" s="44" t="s">
        <v>316</v>
      </c>
    </row>
    <row r="3" spans="1:5" ht="11.25">
      <c r="A3" s="29" t="s">
        <v>317</v>
      </c>
      <c r="B3" s="29" t="s">
        <v>318</v>
      </c>
      <c r="C3" s="29" t="s">
        <v>319</v>
      </c>
      <c r="D3" s="44" t="s">
        <v>224</v>
      </c>
      <c r="E3" s="12">
        <v>28492986</v>
      </c>
    </row>
    <row r="4" spans="1:5" ht="33.75">
      <c r="A4" s="29" t="s">
        <v>61</v>
      </c>
      <c r="B4" s="29" t="s">
        <v>62</v>
      </c>
      <c r="C4" s="29" t="s">
        <v>33</v>
      </c>
      <c r="D4" s="44" t="s">
        <v>362</v>
      </c>
      <c r="E4" s="12">
        <v>26422494</v>
      </c>
    </row>
    <row r="5" spans="1:5" ht="33.75">
      <c r="A5" s="29" t="s">
        <v>51</v>
      </c>
      <c r="B5" s="29" t="s">
        <v>52</v>
      </c>
      <c r="C5" s="29" t="s">
        <v>43</v>
      </c>
      <c r="D5" s="44" t="s">
        <v>321</v>
      </c>
      <c r="E5" s="12">
        <v>26641633</v>
      </c>
    </row>
    <row r="6" spans="1:5" ht="22.5">
      <c r="A6" s="29" t="s">
        <v>210</v>
      </c>
      <c r="B6" s="29" t="s">
        <v>211</v>
      </c>
      <c r="C6" s="29" t="s">
        <v>43</v>
      </c>
      <c r="D6" s="44" t="s">
        <v>216</v>
      </c>
      <c r="E6" s="12">
        <v>26614854</v>
      </c>
    </row>
    <row r="7" spans="1:5" ht="22.5">
      <c r="A7" s="29" t="s">
        <v>212</v>
      </c>
      <c r="B7" s="29" t="s">
        <v>213</v>
      </c>
      <c r="C7" s="29" t="s">
        <v>71</v>
      </c>
      <c r="D7" s="44" t="s">
        <v>363</v>
      </c>
      <c r="E7" s="12">
        <v>26868131</v>
      </c>
    </row>
    <row r="8" spans="1:5" ht="22.5">
      <c r="A8" s="29" t="s">
        <v>214</v>
      </c>
      <c r="B8" s="29" t="s">
        <v>215</v>
      </c>
      <c r="C8" s="29" t="s">
        <v>71</v>
      </c>
      <c r="D8" s="44" t="s">
        <v>364</v>
      </c>
      <c r="E8" s="12">
        <v>26422522</v>
      </c>
    </row>
    <row r="9" spans="1:5" ht="33.75">
      <c r="A9" s="29" t="s">
        <v>322</v>
      </c>
      <c r="B9" s="29" t="s">
        <v>323</v>
      </c>
      <c r="C9" s="29" t="s">
        <v>42</v>
      </c>
      <c r="D9" s="44" t="s">
        <v>365</v>
      </c>
      <c r="E9" s="12">
        <v>28491236</v>
      </c>
    </row>
    <row r="10" spans="1:5" ht="22.5">
      <c r="A10" s="29" t="s">
        <v>325</v>
      </c>
      <c r="B10" s="29" t="s">
        <v>326</v>
      </c>
      <c r="C10" s="29" t="s">
        <v>69</v>
      </c>
      <c r="D10" s="44" t="s">
        <v>216</v>
      </c>
      <c r="E10" s="12">
        <v>28486366</v>
      </c>
    </row>
    <row r="11" spans="1:5" ht="45">
      <c r="A11" s="29" t="s">
        <v>53</v>
      </c>
      <c r="B11" s="29" t="s">
        <v>66</v>
      </c>
      <c r="C11" s="29" t="s">
        <v>43</v>
      </c>
      <c r="D11" s="44" t="s">
        <v>366</v>
      </c>
      <c r="E11" s="12">
        <v>26361104</v>
      </c>
    </row>
    <row r="12" spans="1:5" ht="33.75">
      <c r="A12" s="29" t="s">
        <v>367</v>
      </c>
      <c r="B12" s="29" t="s">
        <v>368</v>
      </c>
      <c r="C12" s="29" t="s">
        <v>67</v>
      </c>
      <c r="D12" s="44" t="s">
        <v>369</v>
      </c>
      <c r="E12" s="12">
        <v>28493183</v>
      </c>
    </row>
    <row r="13" spans="1:5" ht="11.25">
      <c r="A13" s="29" t="s">
        <v>222</v>
      </c>
      <c r="B13" s="29" t="s">
        <v>223</v>
      </c>
      <c r="C13" s="29" t="s">
        <v>69</v>
      </c>
      <c r="D13" s="44" t="s">
        <v>320</v>
      </c>
      <c r="E13" s="12">
        <v>27976424</v>
      </c>
    </row>
    <row r="14" spans="1:5" ht="45">
      <c r="A14" s="29" t="s">
        <v>54</v>
      </c>
      <c r="B14" s="29" t="s">
        <v>68</v>
      </c>
      <c r="C14" s="29" t="s">
        <v>67</v>
      </c>
      <c r="D14" s="44" t="s">
        <v>370</v>
      </c>
      <c r="E14" s="12">
        <v>27114822</v>
      </c>
    </row>
    <row r="15" spans="1:5" ht="45">
      <c r="A15" s="29" t="s">
        <v>55</v>
      </c>
      <c r="B15" s="29" t="s">
        <v>63</v>
      </c>
      <c r="C15" s="29" t="s">
        <v>33</v>
      </c>
      <c r="D15" s="44" t="s">
        <v>371</v>
      </c>
      <c r="E15" s="12">
        <v>26420583</v>
      </c>
    </row>
    <row r="16" spans="1:5" ht="22.5">
      <c r="A16" s="29" t="s">
        <v>327</v>
      </c>
      <c r="B16" s="29" t="s">
        <v>328</v>
      </c>
      <c r="C16" s="29" t="s">
        <v>329</v>
      </c>
      <c r="D16" s="44" t="s">
        <v>363</v>
      </c>
      <c r="E16" s="12">
        <v>26380405</v>
      </c>
    </row>
    <row r="17" spans="1:5" ht="33.75">
      <c r="A17" s="29" t="s">
        <v>56</v>
      </c>
      <c r="B17" s="29" t="s">
        <v>64</v>
      </c>
      <c r="C17" s="29" t="s">
        <v>33</v>
      </c>
      <c r="D17" s="44" t="s">
        <v>372</v>
      </c>
      <c r="E17" s="12">
        <v>26847594</v>
      </c>
    </row>
    <row r="18" spans="1:5" ht="45">
      <c r="A18" s="29" t="s">
        <v>373</v>
      </c>
      <c r="B18" s="29" t="s">
        <v>374</v>
      </c>
      <c r="C18" s="29" t="s">
        <v>375</v>
      </c>
      <c r="D18" s="44" t="s">
        <v>376</v>
      </c>
      <c r="E18" s="12">
        <v>26361128</v>
      </c>
    </row>
    <row r="19" spans="1:5" ht="56.25">
      <c r="A19" s="29" t="s">
        <v>57</v>
      </c>
      <c r="B19" s="29" t="s">
        <v>70</v>
      </c>
      <c r="C19" s="29" t="s">
        <v>33</v>
      </c>
      <c r="D19" s="44" t="s">
        <v>377</v>
      </c>
      <c r="E19" s="12">
        <v>26361094</v>
      </c>
    </row>
    <row r="20" spans="1:5" ht="45">
      <c r="A20" s="29" t="s">
        <v>31</v>
      </c>
      <c r="B20" s="29" t="s">
        <v>32</v>
      </c>
      <c r="C20" s="29" t="s">
        <v>107</v>
      </c>
      <c r="D20" s="44" t="s">
        <v>378</v>
      </c>
      <c r="E20" s="12">
        <v>26361102</v>
      </c>
    </row>
    <row r="21" spans="1:5" ht="45">
      <c r="A21" s="29" t="s">
        <v>35</v>
      </c>
      <c r="B21" s="29" t="s">
        <v>36</v>
      </c>
      <c r="C21" s="29" t="s">
        <v>37</v>
      </c>
      <c r="D21" s="44" t="s">
        <v>379</v>
      </c>
      <c r="E21" s="12">
        <v>27307314</v>
      </c>
    </row>
    <row r="22" spans="1:5" ht="33.75">
      <c r="A22" s="29" t="s">
        <v>38</v>
      </c>
      <c r="B22" s="29" t="s">
        <v>39</v>
      </c>
      <c r="C22" s="29" t="s">
        <v>40</v>
      </c>
      <c r="D22" s="44" t="s">
        <v>380</v>
      </c>
      <c r="E22" s="12">
        <v>26647708</v>
      </c>
    </row>
    <row r="23" spans="1:5" ht="33.75">
      <c r="A23" s="29" t="s">
        <v>140</v>
      </c>
      <c r="B23" s="29" t="s">
        <v>73</v>
      </c>
      <c r="C23" s="29" t="s">
        <v>141</v>
      </c>
      <c r="D23" s="44" t="s">
        <v>381</v>
      </c>
      <c r="E23" s="12">
        <v>26814895</v>
      </c>
    </row>
    <row r="24" spans="1:5" ht="33.75">
      <c r="A24" s="29" t="s">
        <v>330</v>
      </c>
      <c r="B24" s="29" t="s">
        <v>331</v>
      </c>
      <c r="C24" s="29" t="s">
        <v>332</v>
      </c>
      <c r="D24" s="44" t="s">
        <v>382</v>
      </c>
      <c r="E24" s="12">
        <v>26828034</v>
      </c>
    </row>
    <row r="25" spans="1:5" ht="22.5">
      <c r="A25" s="29" t="s">
        <v>217</v>
      </c>
      <c r="B25" s="29" t="s">
        <v>218</v>
      </c>
      <c r="C25" s="29" t="s">
        <v>219</v>
      </c>
      <c r="D25" s="44" t="s">
        <v>364</v>
      </c>
      <c r="E25" s="12">
        <v>27323158</v>
      </c>
    </row>
    <row r="26" spans="1:5" ht="45">
      <c r="A26" s="29" t="s">
        <v>44</v>
      </c>
      <c r="B26" s="29" t="s">
        <v>45</v>
      </c>
      <c r="C26" s="29" t="s">
        <v>107</v>
      </c>
      <c r="D26" s="44" t="s">
        <v>383</v>
      </c>
      <c r="E26" s="12">
        <v>26555079</v>
      </c>
    </row>
    <row r="27" spans="1:5" ht="22.5">
      <c r="A27" s="29" t="s">
        <v>333</v>
      </c>
      <c r="B27" s="29" t="s">
        <v>334</v>
      </c>
      <c r="C27" s="29" t="s">
        <v>67</v>
      </c>
      <c r="D27" s="44" t="s">
        <v>384</v>
      </c>
      <c r="E27" s="12">
        <v>28448967</v>
      </c>
    </row>
    <row r="28" spans="1:5" ht="33.75">
      <c r="A28" s="29" t="s">
        <v>336</v>
      </c>
      <c r="B28" s="29" t="s">
        <v>337</v>
      </c>
      <c r="C28" s="29" t="s">
        <v>33</v>
      </c>
      <c r="D28" s="44" t="s">
        <v>385</v>
      </c>
      <c r="E28" s="12">
        <v>26422017</v>
      </c>
    </row>
    <row r="29" spans="1:5" ht="11.25">
      <c r="A29" s="29" t="s">
        <v>338</v>
      </c>
      <c r="B29" s="29" t="s">
        <v>339</v>
      </c>
      <c r="C29" s="29" t="s">
        <v>340</v>
      </c>
      <c r="D29" s="44" t="s">
        <v>320</v>
      </c>
      <c r="E29" s="12">
        <v>28799275</v>
      </c>
    </row>
    <row r="30" spans="1:5" ht="45">
      <c r="A30" s="29" t="s">
        <v>341</v>
      </c>
      <c r="B30" s="29" t="s">
        <v>342</v>
      </c>
      <c r="C30" s="29" t="s">
        <v>47</v>
      </c>
      <c r="D30" s="44" t="s">
        <v>386</v>
      </c>
      <c r="E30" s="12">
        <v>27546295</v>
      </c>
    </row>
    <row r="31" spans="1:5" ht="22.5">
      <c r="A31" s="29" t="s">
        <v>343</v>
      </c>
      <c r="B31" s="29" t="s">
        <v>344</v>
      </c>
      <c r="C31" s="29" t="s">
        <v>315</v>
      </c>
      <c r="D31" s="44" t="s">
        <v>387</v>
      </c>
      <c r="E31" s="12">
        <v>28509704</v>
      </c>
    </row>
    <row r="32" spans="1:5" ht="22.5">
      <c r="A32" s="29" t="s">
        <v>345</v>
      </c>
      <c r="B32" s="29" t="s">
        <v>346</v>
      </c>
      <c r="C32" s="29" t="s">
        <v>347</v>
      </c>
      <c r="D32" s="44" t="s">
        <v>388</v>
      </c>
      <c r="E32" s="12">
        <v>28422808</v>
      </c>
    </row>
    <row r="33" spans="1:5" ht="22.5">
      <c r="A33" s="29" t="s">
        <v>389</v>
      </c>
      <c r="B33" s="29" t="s">
        <v>390</v>
      </c>
      <c r="C33" s="29" t="s">
        <v>41</v>
      </c>
      <c r="D33" s="44" t="s">
        <v>324</v>
      </c>
      <c r="E33" s="12">
        <v>28511826</v>
      </c>
    </row>
    <row r="34" spans="1:5" ht="22.5">
      <c r="A34" s="29" t="s">
        <v>348</v>
      </c>
      <c r="B34" s="29" t="s">
        <v>349</v>
      </c>
      <c r="C34" s="29" t="s">
        <v>350</v>
      </c>
      <c r="D34" s="44" t="s">
        <v>324</v>
      </c>
      <c r="E34" s="12">
        <v>28798987</v>
      </c>
    </row>
    <row r="35" spans="1:5" ht="33.75">
      <c r="A35" s="29" t="s">
        <v>48</v>
      </c>
      <c r="B35" s="29" t="s">
        <v>49</v>
      </c>
      <c r="C35" s="29" t="s">
        <v>47</v>
      </c>
      <c r="D35" s="44" t="s">
        <v>391</v>
      </c>
      <c r="E35" s="12">
        <v>26361115</v>
      </c>
    </row>
    <row r="36" spans="1:5" ht="22.5">
      <c r="A36" s="29" t="s">
        <v>220</v>
      </c>
      <c r="B36" s="29" t="s">
        <v>221</v>
      </c>
      <c r="C36" s="29" t="s">
        <v>34</v>
      </c>
      <c r="D36" s="44" t="s">
        <v>392</v>
      </c>
      <c r="E36" s="12">
        <v>27513672</v>
      </c>
    </row>
    <row r="37" spans="1:5" ht="33.75">
      <c r="A37" s="29" t="s">
        <v>58</v>
      </c>
      <c r="B37" s="29" t="s">
        <v>65</v>
      </c>
      <c r="C37" s="29" t="s">
        <v>34</v>
      </c>
      <c r="D37" s="44" t="s">
        <v>393</v>
      </c>
      <c r="E37" s="12">
        <v>26361114</v>
      </c>
    </row>
    <row r="38" spans="1:5" ht="22.5">
      <c r="A38" s="29" t="s">
        <v>351</v>
      </c>
      <c r="B38" s="29" t="s">
        <v>352</v>
      </c>
      <c r="C38" s="29" t="s">
        <v>353</v>
      </c>
      <c r="D38" s="44" t="s">
        <v>394</v>
      </c>
      <c r="E38" s="12">
        <v>28508632</v>
      </c>
    </row>
    <row r="39" spans="1:5" ht="22.5">
      <c r="A39" s="29" t="s">
        <v>354</v>
      </c>
      <c r="B39" s="29" t="s">
        <v>355</v>
      </c>
      <c r="C39" s="29" t="s">
        <v>67</v>
      </c>
      <c r="D39" s="44" t="s">
        <v>216</v>
      </c>
      <c r="E39" s="12">
        <v>28505728</v>
      </c>
    </row>
    <row r="40" spans="1:5" ht="45">
      <c r="A40" s="29" t="s">
        <v>90</v>
      </c>
      <c r="B40" s="29" t="s">
        <v>127</v>
      </c>
      <c r="C40" s="29" t="s">
        <v>33</v>
      </c>
      <c r="D40" s="44" t="s">
        <v>356</v>
      </c>
      <c r="E40" s="12">
        <v>26322166</v>
      </c>
    </row>
    <row r="41" spans="1:5" ht="33.75">
      <c r="A41" s="29" t="s">
        <v>357</v>
      </c>
      <c r="B41" s="29" t="s">
        <v>358</v>
      </c>
      <c r="C41" s="29" t="s">
        <v>50</v>
      </c>
      <c r="D41" s="44" t="s">
        <v>335</v>
      </c>
      <c r="E41" s="12">
        <v>26491915</v>
      </c>
    </row>
    <row r="42" spans="1:5" ht="11.25">
      <c r="A42" s="29" t="s">
        <v>359</v>
      </c>
      <c r="B42" s="29" t="s">
        <v>360</v>
      </c>
      <c r="C42" s="29" t="s">
        <v>361</v>
      </c>
      <c r="D42" s="44" t="s">
        <v>316</v>
      </c>
      <c r="E42" s="12">
        <v>26380420</v>
      </c>
    </row>
    <row r="43" spans="1:4" ht="11.25">
      <c r="A43" s="29"/>
      <c r="B43" s="29"/>
      <c r="C43" s="29"/>
      <c r="D43" s="44"/>
    </row>
    <row r="44" spans="1:4" ht="11.25">
      <c r="A44" s="29"/>
      <c r="B44" s="29"/>
      <c r="C44" s="29"/>
      <c r="D44" s="44"/>
    </row>
    <row r="45" spans="1:4" ht="11.25">
      <c r="A45" s="29"/>
      <c r="B45" s="29"/>
      <c r="C45" s="29"/>
      <c r="D45" s="44"/>
    </row>
    <row r="46" spans="1:4" ht="11.25">
      <c r="A46" s="29"/>
      <c r="B46" s="29"/>
      <c r="C46" s="29"/>
      <c r="D46" s="44"/>
    </row>
    <row r="47" spans="1:4" ht="11.25">
      <c r="A47" s="29"/>
      <c r="B47" s="29"/>
      <c r="C47" s="29"/>
      <c r="D47" s="44"/>
    </row>
  </sheetData>
  <sheetProtection formatColumns="0" formatRows="0"/>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_02">
    <tabColor rgb="FFFF0000"/>
  </sheetPr>
  <dimension ref="A1:G82"/>
  <sheetViews>
    <sheetView showGridLines="0" zoomScalePageLayoutView="0" workbookViewId="0" topLeftCell="A1">
      <selection activeCell="D44" sqref="D44"/>
    </sheetView>
  </sheetViews>
  <sheetFormatPr defaultColWidth="21.57421875" defaultRowHeight="11.25"/>
  <cols>
    <col min="1" max="1" width="43.00390625" style="2" customWidth="1"/>
    <col min="2" max="2" width="11.57421875" style="10" customWidth="1"/>
    <col min="3" max="3" width="9.8515625" style="27" customWidth="1"/>
    <col min="4" max="4" width="41.7109375" style="12" customWidth="1"/>
    <col min="5" max="5" width="18.28125" style="12" customWidth="1"/>
    <col min="6" max="250" width="9.140625" style="12" customWidth="1"/>
    <col min="251" max="251" width="44.8515625" style="12" customWidth="1"/>
    <col min="252" max="252" width="28.28125" style="12" customWidth="1"/>
    <col min="253" max="253" width="6.28125" style="12" customWidth="1"/>
    <col min="254" max="254" width="5.57421875" style="12" customWidth="1"/>
    <col min="255" max="255" width="33.140625" style="12" customWidth="1"/>
    <col min="256" max="16384" width="21.57421875" style="12" customWidth="1"/>
  </cols>
  <sheetData>
    <row r="1" spans="1:5" s="3" customFormat="1" ht="11.25">
      <c r="A1" s="29" t="s">
        <v>15</v>
      </c>
      <c r="B1" s="29" t="s">
        <v>4</v>
      </c>
      <c r="C1" s="29" t="s">
        <v>5</v>
      </c>
      <c r="D1" s="29" t="s">
        <v>16</v>
      </c>
      <c r="E1" s="3" t="s">
        <v>17</v>
      </c>
    </row>
    <row r="2" spans="1:7" s="3" customFormat="1" ht="11.25">
      <c r="A2" s="29" t="s">
        <v>55</v>
      </c>
      <c r="B2" s="29" t="s">
        <v>63</v>
      </c>
      <c r="C2" s="29" t="s">
        <v>33</v>
      </c>
      <c r="D2" s="29" t="s">
        <v>138</v>
      </c>
      <c r="E2" s="29">
        <v>26420583</v>
      </c>
      <c r="F2" s="29"/>
      <c r="G2" s="29"/>
    </row>
    <row r="3" spans="1:7" s="3" customFormat="1" ht="11.25">
      <c r="A3" s="29" t="s">
        <v>31</v>
      </c>
      <c r="B3" s="29" t="s">
        <v>32</v>
      </c>
      <c r="C3" s="29" t="s">
        <v>107</v>
      </c>
      <c r="D3" s="29" t="s">
        <v>132</v>
      </c>
      <c r="E3" s="29">
        <v>26361102</v>
      </c>
      <c r="F3" s="29"/>
      <c r="G3" s="29"/>
    </row>
    <row r="4" spans="1:7" s="3" customFormat="1" ht="11.25">
      <c r="A4" s="29" t="s">
        <v>75</v>
      </c>
      <c r="B4" s="29" t="s">
        <v>110</v>
      </c>
      <c r="C4" s="29" t="s">
        <v>71</v>
      </c>
      <c r="D4" s="29" t="s">
        <v>74</v>
      </c>
      <c r="E4" s="29">
        <v>26322162</v>
      </c>
      <c r="F4" s="29"/>
      <c r="G4" s="29"/>
    </row>
    <row r="5" spans="1:7" s="3" customFormat="1" ht="11.25">
      <c r="A5" s="29" t="s">
        <v>76</v>
      </c>
      <c r="B5" s="29" t="s">
        <v>111</v>
      </c>
      <c r="C5" s="29" t="s">
        <v>46</v>
      </c>
      <c r="D5" s="29" t="s">
        <v>74</v>
      </c>
      <c r="E5" s="29">
        <v>26322153</v>
      </c>
      <c r="F5" s="29"/>
      <c r="G5" s="29"/>
    </row>
    <row r="6" spans="1:7" ht="11.25">
      <c r="A6" s="29" t="s">
        <v>77</v>
      </c>
      <c r="B6" s="29" t="s">
        <v>112</v>
      </c>
      <c r="C6" s="29" t="s">
        <v>113</v>
      </c>
      <c r="D6" s="29" t="s">
        <v>74</v>
      </c>
      <c r="E6" s="29">
        <v>27126047</v>
      </c>
      <c r="F6" s="29"/>
      <c r="G6" s="29"/>
    </row>
    <row r="7" spans="1:7" ht="11.25">
      <c r="A7" s="29" t="s">
        <v>78</v>
      </c>
      <c r="B7" s="29" t="s">
        <v>114</v>
      </c>
      <c r="C7" s="29" t="s">
        <v>115</v>
      </c>
      <c r="D7" s="29" t="s">
        <v>79</v>
      </c>
      <c r="E7" s="29">
        <v>26797003</v>
      </c>
      <c r="F7" s="29"/>
      <c r="G7" s="29"/>
    </row>
    <row r="8" spans="1:7" ht="11.25">
      <c r="A8" s="29" t="s">
        <v>80</v>
      </c>
      <c r="B8" s="29" t="s">
        <v>116</v>
      </c>
      <c r="C8" s="29" t="s">
        <v>47</v>
      </c>
      <c r="D8" s="29" t="s">
        <v>74</v>
      </c>
      <c r="E8" s="29">
        <v>26322163</v>
      </c>
      <c r="F8" s="29"/>
      <c r="G8" s="29"/>
    </row>
    <row r="9" spans="1:7" ht="11.25">
      <c r="A9" s="29" t="s">
        <v>81</v>
      </c>
      <c r="B9" s="29" t="s">
        <v>117</v>
      </c>
      <c r="C9" s="29" t="s">
        <v>50</v>
      </c>
      <c r="D9" s="29" t="s">
        <v>79</v>
      </c>
      <c r="E9" s="29">
        <v>26424359</v>
      </c>
      <c r="F9" s="29"/>
      <c r="G9" s="29"/>
    </row>
    <row r="10" spans="1:7" ht="11.25">
      <c r="A10" s="29" t="s">
        <v>82</v>
      </c>
      <c r="B10" s="29" t="s">
        <v>118</v>
      </c>
      <c r="C10" s="29" t="s">
        <v>33</v>
      </c>
      <c r="D10" s="29" t="s">
        <v>74</v>
      </c>
      <c r="E10" s="29">
        <v>26322156</v>
      </c>
      <c r="F10" s="29"/>
      <c r="G10" s="29"/>
    </row>
    <row r="11" spans="1:7" ht="11.25">
      <c r="A11" s="29" t="s">
        <v>83</v>
      </c>
      <c r="B11" s="29" t="s">
        <v>73</v>
      </c>
      <c r="C11" s="29" t="s">
        <v>119</v>
      </c>
      <c r="D11" s="29" t="s">
        <v>74</v>
      </c>
      <c r="E11" s="29">
        <v>26322159</v>
      </c>
      <c r="F11" s="29"/>
      <c r="G11" s="29"/>
    </row>
    <row r="12" spans="1:7" ht="11.25">
      <c r="A12" s="29" t="s">
        <v>84</v>
      </c>
      <c r="B12" s="29" t="s">
        <v>120</v>
      </c>
      <c r="C12" s="29" t="s">
        <v>42</v>
      </c>
      <c r="D12" s="29" t="s">
        <v>74</v>
      </c>
      <c r="E12" s="29">
        <v>26322161</v>
      </c>
      <c r="F12" s="29"/>
      <c r="G12" s="29"/>
    </row>
    <row r="13" spans="1:7" ht="11.25">
      <c r="A13" s="29" t="s">
        <v>85</v>
      </c>
      <c r="B13" s="29" t="s">
        <v>121</v>
      </c>
      <c r="C13" s="29" t="s">
        <v>71</v>
      </c>
      <c r="D13" s="29" t="s">
        <v>74</v>
      </c>
      <c r="E13" s="29">
        <v>26608446</v>
      </c>
      <c r="F13" s="29"/>
      <c r="G13" s="29"/>
    </row>
    <row r="14" spans="1:7" ht="11.25">
      <c r="A14" s="29" t="s">
        <v>86</v>
      </c>
      <c r="B14" s="29" t="s">
        <v>122</v>
      </c>
      <c r="C14" s="29" t="s">
        <v>69</v>
      </c>
      <c r="D14" s="29" t="s">
        <v>139</v>
      </c>
      <c r="E14" s="29">
        <v>26322164</v>
      </c>
      <c r="F14" s="29"/>
      <c r="G14" s="29"/>
    </row>
    <row r="15" spans="1:7" ht="11.25">
      <c r="A15" s="29" t="s">
        <v>87</v>
      </c>
      <c r="B15" s="29" t="s">
        <v>123</v>
      </c>
      <c r="C15" s="29" t="s">
        <v>41</v>
      </c>
      <c r="D15" s="29" t="s">
        <v>74</v>
      </c>
      <c r="E15" s="29">
        <v>26840521</v>
      </c>
      <c r="F15" s="29"/>
      <c r="G15" s="29"/>
    </row>
    <row r="16" spans="1:7" ht="11.25">
      <c r="A16" s="29" t="s">
        <v>88</v>
      </c>
      <c r="B16" s="29" t="s">
        <v>124</v>
      </c>
      <c r="C16" s="29" t="s">
        <v>46</v>
      </c>
      <c r="D16" s="29" t="s">
        <v>74</v>
      </c>
      <c r="E16" s="29">
        <v>26597512</v>
      </c>
      <c r="F16" s="29"/>
      <c r="G16" s="29"/>
    </row>
    <row r="17" spans="1:7" ht="11.25">
      <c r="A17" s="29" t="s">
        <v>89</v>
      </c>
      <c r="B17" s="29" t="s">
        <v>125</v>
      </c>
      <c r="C17" s="29" t="s">
        <v>126</v>
      </c>
      <c r="D17" s="29" t="s">
        <v>74</v>
      </c>
      <c r="E17" s="29">
        <v>26322158</v>
      </c>
      <c r="F17" s="29"/>
      <c r="G17" s="29"/>
    </row>
    <row r="18" spans="1:7" ht="11.25">
      <c r="A18" s="29" t="s">
        <v>90</v>
      </c>
      <c r="B18" s="29" t="s">
        <v>127</v>
      </c>
      <c r="C18" s="29" t="s">
        <v>33</v>
      </c>
      <c r="D18" s="29" t="s">
        <v>72</v>
      </c>
      <c r="E18" s="29">
        <v>26322166</v>
      </c>
      <c r="F18" s="29"/>
      <c r="G18" s="29"/>
    </row>
    <row r="19" spans="1:7" ht="11.25">
      <c r="A19" s="29" t="s">
        <v>91</v>
      </c>
      <c r="B19" s="29" t="s">
        <v>128</v>
      </c>
      <c r="C19" s="29" t="s">
        <v>71</v>
      </c>
      <c r="D19" s="29" t="s">
        <v>74</v>
      </c>
      <c r="E19" s="29">
        <v>26361117</v>
      </c>
      <c r="F19" s="29"/>
      <c r="G19" s="29"/>
    </row>
    <row r="20" spans="1:7" ht="11.25">
      <c r="A20" s="29" t="s">
        <v>92</v>
      </c>
      <c r="B20" s="29" t="s">
        <v>129</v>
      </c>
      <c r="C20" s="29" t="s">
        <v>130</v>
      </c>
      <c r="D20" s="29" t="s">
        <v>79</v>
      </c>
      <c r="E20" s="29">
        <v>26555876</v>
      </c>
      <c r="F20" s="29"/>
      <c r="G20" s="29"/>
    </row>
    <row r="21" spans="1:7" ht="11.25">
      <c r="A21" s="29" t="s">
        <v>106</v>
      </c>
      <c r="B21" s="29" t="s">
        <v>131</v>
      </c>
      <c r="C21" s="29" t="s">
        <v>43</v>
      </c>
      <c r="D21" s="29" t="s">
        <v>79</v>
      </c>
      <c r="E21" s="29">
        <v>26424207</v>
      </c>
      <c r="F21" s="29"/>
      <c r="G21" s="29"/>
    </row>
    <row r="22" spans="1:7" ht="11.25">
      <c r="A22" s="29" t="s">
        <v>133</v>
      </c>
      <c r="B22" s="29" t="s">
        <v>134</v>
      </c>
      <c r="C22" s="29" t="s">
        <v>135</v>
      </c>
      <c r="D22" s="29" t="s">
        <v>79</v>
      </c>
      <c r="E22" s="29">
        <v>26569253</v>
      </c>
      <c r="F22" s="29"/>
      <c r="G22" s="29"/>
    </row>
    <row r="23" spans="1:7" ht="11.25">
      <c r="A23" s="29" t="s">
        <v>136</v>
      </c>
      <c r="B23" s="29" t="s">
        <v>137</v>
      </c>
      <c r="C23" s="29" t="s">
        <v>41</v>
      </c>
      <c r="D23" s="29" t="s">
        <v>79</v>
      </c>
      <c r="E23" s="29">
        <v>26424139</v>
      </c>
      <c r="F23" s="29"/>
      <c r="G23" s="29"/>
    </row>
    <row r="24" spans="1:7" ht="11.25">
      <c r="A24" s="29"/>
      <c r="B24" s="29"/>
      <c r="C24" s="29"/>
      <c r="D24" s="29"/>
      <c r="E24" s="29"/>
      <c r="F24" s="29"/>
      <c r="G24" s="29"/>
    </row>
    <row r="25" spans="1:7" ht="11.25">
      <c r="A25" s="29"/>
      <c r="B25" s="29"/>
      <c r="C25" s="29"/>
      <c r="D25" s="29"/>
      <c r="E25" s="29"/>
      <c r="F25" s="29"/>
      <c r="G25" s="29"/>
    </row>
    <row r="26" spans="1:7" ht="11.25">
      <c r="A26" s="29"/>
      <c r="B26" s="29"/>
      <c r="C26" s="29"/>
      <c r="D26" s="29"/>
      <c r="E26" s="29"/>
      <c r="F26" s="29"/>
      <c r="G26" s="29"/>
    </row>
    <row r="27" spans="1:7" ht="11.25">
      <c r="A27" s="29"/>
      <c r="B27" s="29"/>
      <c r="C27" s="29"/>
      <c r="D27" s="29"/>
      <c r="E27" s="29"/>
      <c r="F27" s="29"/>
      <c r="G27" s="29"/>
    </row>
    <row r="28" spans="1:7" ht="11.25">
      <c r="A28" s="29"/>
      <c r="B28" s="29"/>
      <c r="C28" s="29"/>
      <c r="D28" s="29"/>
      <c r="E28" s="29"/>
      <c r="F28" s="29"/>
      <c r="G28" s="29"/>
    </row>
    <row r="29" spans="1:7" ht="11.25">
      <c r="A29" s="29"/>
      <c r="B29" s="29"/>
      <c r="C29" s="29"/>
      <c r="D29" s="29"/>
      <c r="E29" s="29"/>
      <c r="F29" s="29"/>
      <c r="G29" s="29"/>
    </row>
    <row r="30" spans="1:7" ht="11.25">
      <c r="A30" s="29"/>
      <c r="B30" s="29"/>
      <c r="C30" s="29"/>
      <c r="D30" s="29"/>
      <c r="E30" s="29"/>
      <c r="F30" s="29"/>
      <c r="G30" s="29"/>
    </row>
    <row r="31" spans="1:7" ht="11.25">
      <c r="A31" s="29"/>
      <c r="B31" s="29"/>
      <c r="C31" s="29"/>
      <c r="D31" s="29"/>
      <c r="E31" s="29"/>
      <c r="F31" s="29"/>
      <c r="G31" s="29"/>
    </row>
    <row r="32" spans="1:7" ht="11.25">
      <c r="A32" s="29"/>
      <c r="B32" s="29"/>
      <c r="C32" s="29"/>
      <c r="D32" s="29"/>
      <c r="E32" s="29"/>
      <c r="F32" s="29"/>
      <c r="G32" s="29"/>
    </row>
    <row r="33" spans="1:7" ht="11.25">
      <c r="A33" s="29"/>
      <c r="B33" s="29"/>
      <c r="C33" s="29"/>
      <c r="D33" s="29"/>
      <c r="E33" s="29"/>
      <c r="F33" s="29"/>
      <c r="G33" s="29"/>
    </row>
    <row r="34" spans="1:7" ht="11.25">
      <c r="A34" s="29"/>
      <c r="B34" s="29"/>
      <c r="C34" s="29"/>
      <c r="D34" s="29"/>
      <c r="E34" s="29"/>
      <c r="F34" s="29"/>
      <c r="G34" s="29"/>
    </row>
    <row r="35" spans="1:7" ht="11.25">
      <c r="A35" s="29"/>
      <c r="B35" s="29"/>
      <c r="C35" s="29"/>
      <c r="D35" s="29"/>
      <c r="E35" s="29"/>
      <c r="F35" s="29"/>
      <c r="G35" s="29"/>
    </row>
    <row r="36" spans="1:7" ht="11.25">
      <c r="A36" s="29"/>
      <c r="B36" s="29"/>
      <c r="C36" s="29"/>
      <c r="D36" s="29"/>
      <c r="E36" s="29"/>
      <c r="F36" s="29"/>
      <c r="G36" s="29"/>
    </row>
    <row r="37" spans="1:7" ht="11.25">
      <c r="A37" s="29"/>
      <c r="B37" s="29"/>
      <c r="C37" s="29"/>
      <c r="D37" s="29"/>
      <c r="E37" s="29"/>
      <c r="F37" s="29"/>
      <c r="G37" s="29"/>
    </row>
    <row r="38" spans="1:7" ht="11.25">
      <c r="A38" s="29"/>
      <c r="B38" s="29"/>
      <c r="C38" s="29"/>
      <c r="D38" s="29"/>
      <c r="E38" s="29"/>
      <c r="F38" s="29"/>
      <c r="G38" s="29"/>
    </row>
    <row r="39" spans="1:7" ht="11.25">
      <c r="A39" s="29"/>
      <c r="B39" s="29"/>
      <c r="C39" s="29"/>
      <c r="D39" s="29"/>
      <c r="E39" s="29"/>
      <c r="F39" s="29"/>
      <c r="G39" s="29"/>
    </row>
    <row r="40" spans="1:7" ht="11.25">
      <c r="A40" s="29"/>
      <c r="B40" s="29"/>
      <c r="C40" s="29"/>
      <c r="D40" s="29"/>
      <c r="E40" s="29"/>
      <c r="F40" s="29"/>
      <c r="G40" s="29"/>
    </row>
    <row r="41" spans="1:7" ht="11.25">
      <c r="A41" s="29"/>
      <c r="B41" s="29"/>
      <c r="C41" s="29"/>
      <c r="D41" s="29"/>
      <c r="E41" s="29"/>
      <c r="F41" s="29"/>
      <c r="G41" s="29"/>
    </row>
    <row r="42" spans="1:7" ht="11.25">
      <c r="A42" s="29"/>
      <c r="B42" s="29"/>
      <c r="C42" s="29"/>
      <c r="D42" s="29"/>
      <c r="E42" s="29"/>
      <c r="F42" s="29"/>
      <c r="G42" s="29"/>
    </row>
    <row r="43" spans="1:7" ht="11.25">
      <c r="A43" s="29"/>
      <c r="B43" s="29"/>
      <c r="C43" s="29"/>
      <c r="D43" s="29"/>
      <c r="E43" s="29"/>
      <c r="F43" s="29"/>
      <c r="G43" s="29"/>
    </row>
    <row r="44" spans="1:7" ht="11.25">
      <c r="A44" s="29"/>
      <c r="B44" s="29"/>
      <c r="C44" s="29"/>
      <c r="D44" s="29"/>
      <c r="E44" s="29"/>
      <c r="F44" s="29"/>
      <c r="G44" s="29"/>
    </row>
    <row r="45" spans="1:7" ht="11.25">
      <c r="A45" s="29"/>
      <c r="B45" s="29"/>
      <c r="C45" s="29"/>
      <c r="D45" s="29"/>
      <c r="E45" s="29"/>
      <c r="F45" s="29"/>
      <c r="G45" s="29"/>
    </row>
    <row r="46" spans="1:7" ht="11.25">
      <c r="A46" s="29"/>
      <c r="B46" s="29"/>
      <c r="C46" s="29"/>
      <c r="D46" s="29"/>
      <c r="E46" s="29"/>
      <c r="F46" s="29"/>
      <c r="G46" s="29"/>
    </row>
    <row r="47" spans="1:7" ht="11.25">
      <c r="A47" s="29"/>
      <c r="B47" s="29"/>
      <c r="C47" s="29"/>
      <c r="D47" s="29"/>
      <c r="E47" s="29"/>
      <c r="F47" s="29"/>
      <c r="G47" s="29"/>
    </row>
    <row r="48" spans="1:7" ht="11.25">
      <c r="A48" s="29"/>
      <c r="B48" s="29"/>
      <c r="C48" s="29"/>
      <c r="D48" s="29"/>
      <c r="E48" s="29"/>
      <c r="F48" s="29"/>
      <c r="G48" s="29"/>
    </row>
    <row r="49" spans="1:7" ht="11.25">
      <c r="A49" s="29"/>
      <c r="B49" s="29"/>
      <c r="C49" s="29"/>
      <c r="D49" s="29"/>
      <c r="E49" s="29"/>
      <c r="F49" s="29"/>
      <c r="G49" s="29"/>
    </row>
    <row r="50" spans="1:7" ht="11.25">
      <c r="A50" s="29"/>
      <c r="B50" s="29"/>
      <c r="C50" s="29"/>
      <c r="D50" s="29"/>
      <c r="E50" s="29"/>
      <c r="F50" s="29"/>
      <c r="G50" s="29"/>
    </row>
    <row r="51" spans="1:7" ht="11.25">
      <c r="A51" s="29"/>
      <c r="B51" s="29"/>
      <c r="C51" s="29"/>
      <c r="D51" s="29"/>
      <c r="E51" s="29"/>
      <c r="F51" s="29"/>
      <c r="G51" s="29"/>
    </row>
    <row r="52" spans="1:7" ht="11.25">
      <c r="A52" s="29"/>
      <c r="B52" s="29"/>
      <c r="C52" s="29"/>
      <c r="D52" s="29"/>
      <c r="E52" s="29"/>
      <c r="F52" s="29"/>
      <c r="G52" s="29"/>
    </row>
    <row r="53" spans="1:7" ht="11.25">
      <c r="A53" s="29"/>
      <c r="B53" s="29"/>
      <c r="C53" s="29"/>
      <c r="D53" s="29"/>
      <c r="E53" s="29"/>
      <c r="F53" s="29"/>
      <c r="G53" s="29"/>
    </row>
    <row r="54" spans="1:7" ht="11.25">
      <c r="A54" s="29"/>
      <c r="B54" s="29"/>
      <c r="C54" s="29"/>
      <c r="D54" s="29"/>
      <c r="E54" s="29"/>
      <c r="F54" s="29"/>
      <c r="G54" s="29"/>
    </row>
    <row r="55" spans="1:7" ht="11.25">
      <c r="A55" s="29"/>
      <c r="B55" s="29"/>
      <c r="C55" s="29"/>
      <c r="D55" s="29"/>
      <c r="E55" s="29"/>
      <c r="F55" s="29"/>
      <c r="G55" s="29"/>
    </row>
    <row r="56" spans="1:7" ht="11.25">
      <c r="A56" s="29"/>
      <c r="B56" s="29"/>
      <c r="C56" s="29"/>
      <c r="D56" s="29"/>
      <c r="E56" s="29"/>
      <c r="F56" s="29"/>
      <c r="G56" s="29"/>
    </row>
    <row r="57" spans="1:7" ht="11.25">
      <c r="A57" s="29"/>
      <c r="B57" s="29"/>
      <c r="C57" s="29"/>
      <c r="D57" s="29"/>
      <c r="E57" s="29"/>
      <c r="F57" s="29"/>
      <c r="G57" s="29"/>
    </row>
    <row r="58" spans="1:7" ht="11.25">
      <c r="A58" s="29"/>
      <c r="B58" s="29"/>
      <c r="C58" s="29"/>
      <c r="D58" s="29"/>
      <c r="E58" s="29"/>
      <c r="F58" s="29"/>
      <c r="G58" s="29"/>
    </row>
    <row r="59" spans="1:7" ht="11.25">
      <c r="A59" s="29"/>
      <c r="B59" s="29"/>
      <c r="C59" s="29"/>
      <c r="D59" s="29"/>
      <c r="E59" s="29"/>
      <c r="F59" s="29"/>
      <c r="G59" s="29"/>
    </row>
    <row r="60" spans="1:7" ht="11.25">
      <c r="A60" s="29"/>
      <c r="B60" s="29"/>
      <c r="C60" s="29"/>
      <c r="D60" s="29"/>
      <c r="E60" s="29"/>
      <c r="F60" s="29"/>
      <c r="G60" s="29"/>
    </row>
    <row r="61" spans="1:7" ht="11.25">
      <c r="A61" s="29"/>
      <c r="B61" s="29"/>
      <c r="C61" s="29"/>
      <c r="D61" s="29"/>
      <c r="E61" s="29"/>
      <c r="F61" s="29"/>
      <c r="G61" s="29"/>
    </row>
    <row r="62" spans="1:7" ht="11.25">
      <c r="A62" s="29"/>
      <c r="B62" s="29"/>
      <c r="C62" s="29"/>
      <c r="D62" s="29"/>
      <c r="E62" s="29"/>
      <c r="F62" s="29"/>
      <c r="G62" s="29"/>
    </row>
    <row r="63" spans="1:7" ht="11.25">
      <c r="A63" s="29"/>
      <c r="B63" s="29"/>
      <c r="C63" s="29"/>
      <c r="D63" s="29"/>
      <c r="E63" s="29"/>
      <c r="F63" s="29"/>
      <c r="G63" s="29"/>
    </row>
    <row r="64" spans="1:7" ht="11.25">
      <c r="A64" s="29"/>
      <c r="B64" s="29"/>
      <c r="C64" s="29"/>
      <c r="D64" s="29"/>
      <c r="E64" s="29"/>
      <c r="F64" s="29"/>
      <c r="G64" s="29"/>
    </row>
    <row r="65" spans="1:7" ht="11.25">
      <c r="A65" s="29"/>
      <c r="B65" s="29"/>
      <c r="C65" s="29"/>
      <c r="D65" s="29"/>
      <c r="E65" s="29"/>
      <c r="F65" s="29"/>
      <c r="G65" s="29"/>
    </row>
    <row r="66" spans="1:7" ht="11.25">
      <c r="A66" s="29"/>
      <c r="B66" s="29"/>
      <c r="C66" s="29"/>
      <c r="D66" s="29"/>
      <c r="E66" s="29"/>
      <c r="F66" s="29"/>
      <c r="G66" s="29"/>
    </row>
    <row r="67" spans="1:7" ht="11.25">
      <c r="A67" s="29"/>
      <c r="B67" s="29"/>
      <c r="C67" s="29"/>
      <c r="D67" s="29"/>
      <c r="E67" s="29"/>
      <c r="F67" s="29"/>
      <c r="G67" s="29"/>
    </row>
    <row r="68" spans="1:7" ht="11.25">
      <c r="A68" s="29"/>
      <c r="B68" s="29"/>
      <c r="C68" s="29"/>
      <c r="D68" s="29"/>
      <c r="E68" s="29"/>
      <c r="F68" s="29"/>
      <c r="G68" s="29"/>
    </row>
    <row r="69" spans="1:7" ht="11.25">
      <c r="A69" s="29"/>
      <c r="B69" s="29"/>
      <c r="C69" s="29"/>
      <c r="D69" s="29"/>
      <c r="E69" s="29"/>
      <c r="F69" s="29"/>
      <c r="G69" s="29"/>
    </row>
    <row r="70" spans="1:7" ht="11.25">
      <c r="A70" s="29"/>
      <c r="B70" s="29"/>
      <c r="C70" s="29"/>
      <c r="D70" s="29"/>
      <c r="E70" s="29"/>
      <c r="F70" s="29"/>
      <c r="G70" s="29"/>
    </row>
    <row r="71" spans="1:7" ht="11.25">
      <c r="A71" s="29"/>
      <c r="B71" s="29"/>
      <c r="C71" s="29"/>
      <c r="D71" s="29"/>
      <c r="E71" s="29"/>
      <c r="F71" s="29"/>
      <c r="G71" s="29"/>
    </row>
    <row r="72" spans="1:7" ht="11.25">
      <c r="A72" s="29"/>
      <c r="B72" s="29"/>
      <c r="C72" s="29"/>
      <c r="D72" s="29"/>
      <c r="E72" s="29"/>
      <c r="F72" s="29"/>
      <c r="G72" s="29"/>
    </row>
    <row r="73" spans="1:7" ht="11.25">
      <c r="A73" s="29"/>
      <c r="B73" s="29"/>
      <c r="C73" s="29"/>
      <c r="D73" s="29"/>
      <c r="E73" s="29"/>
      <c r="F73" s="29"/>
      <c r="G73" s="29"/>
    </row>
    <row r="74" spans="1:7" ht="11.25">
      <c r="A74" s="29"/>
      <c r="B74" s="29"/>
      <c r="C74" s="29"/>
      <c r="D74" s="29"/>
      <c r="E74" s="29"/>
      <c r="F74" s="29"/>
      <c r="G74" s="29"/>
    </row>
    <row r="75" spans="1:7" ht="11.25">
      <c r="A75" s="29"/>
      <c r="B75" s="29"/>
      <c r="C75" s="29"/>
      <c r="D75" s="29"/>
      <c r="E75" s="29"/>
      <c r="F75" s="29"/>
      <c r="G75" s="29"/>
    </row>
    <row r="76" spans="1:7" ht="11.25">
      <c r="A76" s="29"/>
      <c r="B76" s="29"/>
      <c r="C76" s="29"/>
      <c r="D76" s="29"/>
      <c r="E76" s="29"/>
      <c r="F76" s="29"/>
      <c r="G76" s="29"/>
    </row>
    <row r="77" spans="1:7" ht="11.25">
      <c r="A77" s="29"/>
      <c r="B77" s="29"/>
      <c r="C77" s="29"/>
      <c r="D77" s="29"/>
      <c r="E77" s="29"/>
      <c r="F77" s="29"/>
      <c r="G77" s="29"/>
    </row>
    <row r="78" spans="1:7" ht="11.25">
      <c r="A78" s="29"/>
      <c r="B78" s="29"/>
      <c r="C78" s="29"/>
      <c r="D78" s="29"/>
      <c r="E78" s="29"/>
      <c r="F78" s="29"/>
      <c r="G78" s="29"/>
    </row>
    <row r="79" spans="1:7" ht="11.25">
      <c r="A79" s="29"/>
      <c r="B79" s="29"/>
      <c r="C79" s="29"/>
      <c r="D79" s="29"/>
      <c r="E79" s="29"/>
      <c r="F79" s="29"/>
      <c r="G79" s="29"/>
    </row>
    <row r="80" spans="1:7" ht="11.25">
      <c r="A80" s="29"/>
      <c r="B80" s="29"/>
      <c r="C80" s="29"/>
      <c r="D80" s="29"/>
      <c r="E80" s="29"/>
      <c r="F80" s="29"/>
      <c r="G80" s="29"/>
    </row>
    <row r="81" spans="1:7" ht="11.25">
      <c r="A81" s="29"/>
      <c r="B81" s="29"/>
      <c r="C81" s="29"/>
      <c r="D81" s="29"/>
      <c r="E81" s="29"/>
      <c r="F81" s="29"/>
      <c r="G81" s="29"/>
    </row>
    <row r="82" spans="1:7" ht="11.25">
      <c r="A82" s="29"/>
      <c r="B82" s="29"/>
      <c r="C82" s="29"/>
      <c r="D82" s="29"/>
      <c r="E82" s="29"/>
      <c r="F82" s="29"/>
      <c r="G82" s="29"/>
    </row>
  </sheetData>
  <sheetProtection formatColumns="0" formatRows="0"/>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codeName="Sheet_05">
    <pageSetUpPr fitToPage="1"/>
  </sheetPr>
  <dimension ref="D4:H33"/>
  <sheetViews>
    <sheetView showGridLines="0" zoomScalePageLayoutView="0" workbookViewId="0" topLeftCell="C28">
      <selection activeCell="M12" sqref="M12"/>
    </sheetView>
  </sheetViews>
  <sheetFormatPr defaultColWidth="9.140625" defaultRowHeight="11.25"/>
  <cols>
    <col min="1" max="2" width="0" style="31" hidden="1" customWidth="1"/>
    <col min="5" max="5" width="22.140625" style="0" customWidth="1"/>
    <col min="6" max="6" width="59.28125" style="0" customWidth="1"/>
    <col min="7" max="7" width="16.28125" style="0" customWidth="1"/>
    <col min="8" max="8" width="9.140625" style="0" customWidth="1"/>
  </cols>
  <sheetData>
    <row r="1" s="31" customFormat="1" ht="11.25" hidden="1"/>
    <row r="2" s="31" customFormat="1" ht="11.25" hidden="1"/>
    <row r="3" s="31" customFormat="1" ht="11.25" hidden="1"/>
    <row r="4" spans="7:8" ht="11.25">
      <c r="G4" s="282" t="str">
        <f>FORMCODE</f>
        <v>VO.OPENINFO.TARIF.4.178</v>
      </c>
      <c r="H4" s="282"/>
    </row>
    <row r="5" spans="7:8" ht="11.25">
      <c r="G5" s="282" t="str">
        <f>VERSION</f>
        <v>Версия 1.2</v>
      </c>
      <c r="H5" s="282"/>
    </row>
    <row r="6" spans="7:8" ht="11.25">
      <c r="G6" s="43"/>
      <c r="H6" s="43"/>
    </row>
    <row r="7" spans="7:8" ht="11.25">
      <c r="G7" s="283"/>
      <c r="H7" s="283"/>
    </row>
    <row r="8" spans="4:8" ht="11.25">
      <c r="D8" s="284" t="s">
        <v>59</v>
      </c>
      <c r="E8" s="284"/>
      <c r="F8" s="284"/>
      <c r="G8" s="284"/>
      <c r="H8" s="284"/>
    </row>
    <row r="9" spans="4:8" ht="32.25" customHeight="1">
      <c r="D9" s="146"/>
      <c r="E9" s="286" t="str">
        <f>FORMNAME</f>
        <v>Общая информация. Данные об установленном тарифе на год.</v>
      </c>
      <c r="F9" s="286"/>
      <c r="G9" s="286"/>
      <c r="H9" s="146"/>
    </row>
    <row r="10" spans="4:8" ht="11.25">
      <c r="D10" s="285"/>
      <c r="E10" s="285"/>
      <c r="F10" s="285"/>
      <c r="G10" s="285"/>
      <c r="H10" s="285"/>
    </row>
    <row r="11" spans="4:8" ht="11.25">
      <c r="D11" s="38"/>
      <c r="E11" s="38"/>
      <c r="F11" s="38"/>
      <c r="G11" s="38"/>
      <c r="H11" s="38"/>
    </row>
    <row r="12" spans="4:8" s="89" customFormat="1" ht="33.75" customHeight="1">
      <c r="D12" s="90"/>
      <c r="E12" s="280"/>
      <c r="F12" s="281"/>
      <c r="G12" s="281"/>
      <c r="H12" s="90"/>
    </row>
    <row r="13" spans="4:8" s="89" customFormat="1" ht="33.75" customHeight="1">
      <c r="D13" s="90"/>
      <c r="E13" s="92"/>
      <c r="F13" s="91"/>
      <c r="G13" s="91"/>
      <c r="H13" s="90"/>
    </row>
    <row r="14" spans="4:8" s="89" customFormat="1" ht="33.75" customHeight="1">
      <c r="D14" s="90"/>
      <c r="E14" s="92"/>
      <c r="F14" s="91"/>
      <c r="G14" s="91"/>
      <c r="H14" s="90"/>
    </row>
    <row r="15" spans="4:8" s="89" customFormat="1" ht="33.75" customHeight="1">
      <c r="D15" s="90"/>
      <c r="E15" s="92"/>
      <c r="F15" s="91"/>
      <c r="G15" s="91"/>
      <c r="H15" s="90"/>
    </row>
    <row r="16" spans="4:8" s="89" customFormat="1" ht="33.75" customHeight="1">
      <c r="D16" s="90"/>
      <c r="E16" s="92"/>
      <c r="F16" s="91"/>
      <c r="G16" s="91"/>
      <c r="H16" s="90"/>
    </row>
    <row r="17" spans="4:8" s="89" customFormat="1" ht="33.75" customHeight="1">
      <c r="D17" s="90"/>
      <c r="E17" s="92"/>
      <c r="F17" s="91"/>
      <c r="G17" s="91"/>
      <c r="H17" s="90"/>
    </row>
    <row r="18" spans="4:8" s="89" customFormat="1" ht="33.75" customHeight="1">
      <c r="D18" s="90"/>
      <c r="E18" s="92"/>
      <c r="F18" s="91"/>
      <c r="G18" s="91"/>
      <c r="H18" s="90"/>
    </row>
    <row r="19" spans="4:8" s="89" customFormat="1" ht="33.75" customHeight="1">
      <c r="D19" s="90"/>
      <c r="E19" s="92"/>
      <c r="F19" s="91"/>
      <c r="G19" s="91"/>
      <c r="H19" s="90"/>
    </row>
    <row r="20" spans="4:8" s="89" customFormat="1" ht="33.75" customHeight="1">
      <c r="D20" s="90"/>
      <c r="E20" s="92"/>
      <c r="F20" s="91"/>
      <c r="G20" s="91"/>
      <c r="H20" s="90"/>
    </row>
    <row r="21" spans="4:8" s="89" customFormat="1" ht="33.75" customHeight="1">
      <c r="D21" s="90"/>
      <c r="E21" s="92"/>
      <c r="F21" s="91"/>
      <c r="G21" s="91"/>
      <c r="H21" s="90"/>
    </row>
    <row r="22" spans="4:8" s="89" customFormat="1" ht="33.75" customHeight="1">
      <c r="D22" s="90"/>
      <c r="E22" s="92"/>
      <c r="F22" s="91"/>
      <c r="G22" s="91"/>
      <c r="H22" s="90"/>
    </row>
    <row r="23" spans="4:8" s="89" customFormat="1" ht="33.75" customHeight="1">
      <c r="D23" s="90"/>
      <c r="E23" s="92"/>
      <c r="F23" s="91"/>
      <c r="G23" s="91"/>
      <c r="H23" s="90"/>
    </row>
    <row r="24" spans="4:8" s="89" customFormat="1" ht="33.75" customHeight="1">
      <c r="D24" s="90"/>
      <c r="E24" s="92"/>
      <c r="F24" s="91"/>
      <c r="G24" s="91"/>
      <c r="H24" s="90"/>
    </row>
    <row r="25" spans="4:8" s="89" customFormat="1" ht="33.75" customHeight="1">
      <c r="D25" s="90"/>
      <c r="E25" s="92"/>
      <c r="F25" s="91"/>
      <c r="G25" s="91"/>
      <c r="H25" s="90"/>
    </row>
    <row r="26" spans="4:8" s="89" customFormat="1" ht="33.75" customHeight="1">
      <c r="D26" s="90"/>
      <c r="E26" s="92"/>
      <c r="F26" s="91"/>
      <c r="G26" s="91"/>
      <c r="H26" s="90"/>
    </row>
    <row r="27" spans="4:8" s="89" customFormat="1" ht="33.75" customHeight="1">
      <c r="D27" s="90"/>
      <c r="E27" s="92"/>
      <c r="F27" s="91"/>
      <c r="G27" s="91"/>
      <c r="H27" s="90"/>
    </row>
    <row r="28" spans="4:8" s="89" customFormat="1" ht="33.75" customHeight="1">
      <c r="D28" s="90"/>
      <c r="E28" s="92"/>
      <c r="F28" s="91"/>
      <c r="G28" s="91"/>
      <c r="H28" s="90"/>
    </row>
    <row r="29" spans="4:8" s="89" customFormat="1" ht="33.75" customHeight="1">
      <c r="D29" s="90"/>
      <c r="E29" s="92"/>
      <c r="F29" s="91"/>
      <c r="G29" s="91"/>
      <c r="H29" s="90"/>
    </row>
    <row r="30" spans="4:8" s="89" customFormat="1" ht="33.75" customHeight="1">
      <c r="D30" s="90"/>
      <c r="E30" s="92"/>
      <c r="F30" s="91"/>
      <c r="G30" s="91"/>
      <c r="H30" s="90"/>
    </row>
    <row r="31" spans="5:7" s="90" customFormat="1" ht="21" customHeight="1">
      <c r="E31" s="280"/>
      <c r="F31" s="281"/>
      <c r="G31" s="281"/>
    </row>
    <row r="32" spans="5:7" s="90" customFormat="1" ht="25.5" customHeight="1">
      <c r="E32" s="280"/>
      <c r="F32" s="281"/>
      <c r="G32" s="281"/>
    </row>
    <row r="33" spans="4:8" ht="11.25">
      <c r="D33" s="38"/>
      <c r="E33" s="38"/>
      <c r="F33" s="38"/>
      <c r="G33" s="38"/>
      <c r="H33" s="38"/>
    </row>
  </sheetData>
  <sheetProtection password="E4D4" sheet="1" objects="1" scenarios="1" formatColumns="0" formatRows="0"/>
  <mergeCells count="9">
    <mergeCell ref="E31:G31"/>
    <mergeCell ref="E32:G32"/>
    <mergeCell ref="E12:G12"/>
    <mergeCell ref="G4:H4"/>
    <mergeCell ref="G5:H5"/>
    <mergeCell ref="G7:H7"/>
    <mergeCell ref="D8:H8"/>
    <mergeCell ref="D10:H10"/>
    <mergeCell ref="E9:G9"/>
  </mergeCell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scale="86" r:id="rId4"/>
  <drawing r:id="rId3"/>
  <legacyDrawing r:id="rId2"/>
  <oleObjects>
    <oleObject progId="Документ" shapeId="122710359" r:id="rId1"/>
  </oleObjects>
</worksheet>
</file>

<file path=xl/worksheets/sheet6.xml><?xml version="1.0" encoding="utf-8"?>
<worksheet xmlns="http://schemas.openxmlformats.org/spreadsheetml/2006/main" xmlns:r="http://schemas.openxmlformats.org/officeDocument/2006/relationships">
  <sheetPr codeName="Sheet_10">
    <pageSetUpPr fitToPage="1"/>
  </sheetPr>
  <dimension ref="A1:Q50"/>
  <sheetViews>
    <sheetView showGridLines="0" workbookViewId="0" topLeftCell="C4">
      <selection activeCell="F20" sqref="F20:G20"/>
    </sheetView>
  </sheetViews>
  <sheetFormatPr defaultColWidth="9.140625" defaultRowHeight="11.25"/>
  <cols>
    <col min="1" max="1" width="8.28125" style="34" hidden="1" customWidth="1"/>
    <col min="2" max="2" width="7.140625" style="33" hidden="1" customWidth="1"/>
    <col min="3" max="3" width="15.7109375" style="10" customWidth="1"/>
    <col min="4" max="4" width="7.140625" style="12" customWidth="1"/>
    <col min="5" max="5" width="34.28125" style="12" customWidth="1"/>
    <col min="6" max="6" width="21.57421875" style="12" customWidth="1"/>
    <col min="7" max="7" width="33.140625" style="28" customWidth="1"/>
    <col min="8" max="8" width="7.140625" style="28" customWidth="1"/>
    <col min="9" max="9" width="23.28125" style="27" customWidth="1"/>
    <col min="10" max="10" width="11.8515625" style="12" bestFit="1" customWidth="1"/>
    <col min="11" max="15" width="9.140625" style="12" customWidth="1"/>
    <col min="16" max="17" width="9.140625" style="46" customWidth="1"/>
    <col min="18" max="18" width="9.140625" style="12" customWidth="1"/>
    <col min="19" max="16384" width="9.140625" style="12" customWidth="1"/>
  </cols>
  <sheetData>
    <row r="1" spans="1:17" s="34" customFormat="1" ht="14.25" customHeight="1" hidden="1">
      <c r="A1" s="32">
        <v>26361128</v>
      </c>
      <c r="B1" s="33"/>
      <c r="G1" s="37"/>
      <c r="H1" s="37"/>
      <c r="P1" s="45"/>
      <c r="Q1" s="45"/>
    </row>
    <row r="2" spans="1:17" s="34" customFormat="1" ht="14.25" customHeight="1" hidden="1">
      <c r="A2" s="32"/>
      <c r="B2" s="33"/>
      <c r="G2" s="37"/>
      <c r="H2" s="37"/>
      <c r="P2" s="45"/>
      <c r="Q2" s="45"/>
    </row>
    <row r="3" spans="1:17" s="34" customFormat="1" ht="14.25" customHeight="1" hidden="1">
      <c r="A3" s="32"/>
      <c r="B3" s="33"/>
      <c r="G3" s="37"/>
      <c r="H3" s="37"/>
      <c r="P3" s="45"/>
      <c r="Q3" s="45"/>
    </row>
    <row r="4" spans="1:17" s="3" customFormat="1" ht="14.25" customHeight="1">
      <c r="A4" s="34"/>
      <c r="B4" s="33"/>
      <c r="G4" s="282" t="str">
        <f>FORMCODE</f>
        <v>VO.OPENINFO.TARIF.4.178</v>
      </c>
      <c r="H4" s="282"/>
      <c r="I4" s="4"/>
      <c r="P4" s="46"/>
      <c r="Q4" s="46"/>
    </row>
    <row r="5" spans="1:17" s="3" customFormat="1" ht="14.25" customHeight="1">
      <c r="A5" s="34"/>
      <c r="B5" s="33"/>
      <c r="D5" s="6"/>
      <c r="E5" s="6"/>
      <c r="F5" s="6"/>
      <c r="G5" s="282" t="str">
        <f>VERSION</f>
        <v>Версия 1.2</v>
      </c>
      <c r="H5" s="282"/>
      <c r="I5" s="5"/>
      <c r="P5" s="46"/>
      <c r="Q5" s="46"/>
    </row>
    <row r="6" spans="1:17" s="3" customFormat="1" ht="14.25" customHeight="1">
      <c r="A6" s="34"/>
      <c r="B6" s="33"/>
      <c r="D6" s="6"/>
      <c r="E6" s="7"/>
      <c r="F6" s="8"/>
      <c r="G6" s="9"/>
      <c r="H6" s="9"/>
      <c r="I6" s="5"/>
      <c r="P6" s="46"/>
      <c r="Q6" s="46"/>
    </row>
    <row r="7" spans="1:17" s="21" customFormat="1" ht="30" customHeight="1">
      <c r="A7" s="34"/>
      <c r="B7" s="33"/>
      <c r="C7" s="73"/>
      <c r="D7" s="300" t="str">
        <f>FORMNAME</f>
        <v>Общая информация. Данные об установленном тарифе на год.</v>
      </c>
      <c r="E7" s="300"/>
      <c r="F7" s="300"/>
      <c r="G7" s="300"/>
      <c r="H7" s="300"/>
      <c r="I7" s="11"/>
      <c r="P7" s="74"/>
      <c r="Q7" s="74"/>
    </row>
    <row r="8" spans="1:17" s="16" customFormat="1" ht="11.25">
      <c r="A8" s="34"/>
      <c r="B8" s="33"/>
      <c r="C8" s="13"/>
      <c r="D8" s="14"/>
      <c r="E8" s="14"/>
      <c r="F8" s="14"/>
      <c r="G8" s="14"/>
      <c r="H8" s="14"/>
      <c r="I8" s="15"/>
      <c r="P8" s="47"/>
      <c r="Q8" s="47"/>
    </row>
    <row r="9" spans="1:17" s="16" customFormat="1" ht="14.25" customHeight="1">
      <c r="A9" s="34"/>
      <c r="B9" s="33"/>
      <c r="C9" s="13"/>
      <c r="D9" s="314" t="s">
        <v>180</v>
      </c>
      <c r="E9" s="314"/>
      <c r="F9" s="314"/>
      <c r="G9" s="314"/>
      <c r="H9" s="314"/>
      <c r="I9" s="15"/>
      <c r="P9" s="47"/>
      <c r="Q9" s="47"/>
    </row>
    <row r="10" spans="4:17" ht="11.25">
      <c r="D10" s="15"/>
      <c r="E10" s="15"/>
      <c r="F10" s="15"/>
      <c r="G10" s="17"/>
      <c r="H10" s="18"/>
      <c r="I10" s="11"/>
      <c r="P10" s="47"/>
      <c r="Q10" s="47"/>
    </row>
    <row r="11" spans="4:17" ht="15" customHeight="1">
      <c r="D11" s="15"/>
      <c r="E11" s="15"/>
      <c r="F11" s="15"/>
      <c r="G11" s="17"/>
      <c r="H11" s="18"/>
      <c r="I11" s="11"/>
      <c r="P11" s="47"/>
      <c r="Q11" s="47"/>
    </row>
    <row r="12" spans="4:17" ht="39.75" customHeight="1">
      <c r="D12" s="15"/>
      <c r="E12" s="78"/>
      <c r="F12" s="315" t="s">
        <v>395</v>
      </c>
      <c r="G12" s="316"/>
      <c r="H12" s="18"/>
      <c r="I12" s="11"/>
      <c r="P12" s="47"/>
      <c r="Q12" s="47"/>
    </row>
    <row r="13" spans="4:17" ht="15" customHeight="1">
      <c r="D13" s="75"/>
      <c r="E13" s="19"/>
      <c r="F13" s="317"/>
      <c r="G13" s="317"/>
      <c r="H13" s="20"/>
      <c r="I13" s="21"/>
      <c r="P13" s="47"/>
      <c r="Q13" s="47"/>
    </row>
    <row r="14" spans="3:17" ht="27.75" customHeight="1">
      <c r="C14" s="22"/>
      <c r="D14" s="75"/>
      <c r="E14" s="79" t="s">
        <v>3</v>
      </c>
      <c r="F14" s="301" t="s">
        <v>373</v>
      </c>
      <c r="G14" s="302"/>
      <c r="H14" s="20"/>
      <c r="I14" s="21"/>
      <c r="P14" s="47"/>
      <c r="Q14" s="47"/>
    </row>
    <row r="15" spans="4:17" ht="27.75" customHeight="1">
      <c r="D15" s="75"/>
      <c r="E15" s="80" t="s">
        <v>4</v>
      </c>
      <c r="F15" s="303" t="s">
        <v>374</v>
      </c>
      <c r="G15" s="304"/>
      <c r="H15" s="76"/>
      <c r="I15" s="21"/>
      <c r="P15" s="47"/>
      <c r="Q15" s="47"/>
    </row>
    <row r="16" spans="4:17" ht="27.75" customHeight="1">
      <c r="D16" s="75"/>
      <c r="E16" s="81" t="s">
        <v>5</v>
      </c>
      <c r="F16" s="305" t="s">
        <v>375</v>
      </c>
      <c r="G16" s="306"/>
      <c r="H16" s="76"/>
      <c r="I16" s="21"/>
      <c r="P16" s="47"/>
      <c r="Q16" s="47"/>
    </row>
    <row r="17" spans="4:17" ht="15" customHeight="1">
      <c r="D17" s="15"/>
      <c r="E17" s="15"/>
      <c r="F17" s="15"/>
      <c r="G17" s="17"/>
      <c r="H17" s="18"/>
      <c r="I17" s="11"/>
      <c r="P17" s="47"/>
      <c r="Q17" s="47"/>
    </row>
    <row r="18" spans="4:17" ht="27.75" customHeight="1">
      <c r="D18" s="75"/>
      <c r="E18" s="82" t="s">
        <v>25</v>
      </c>
      <c r="F18" s="305" t="s">
        <v>108</v>
      </c>
      <c r="G18" s="306"/>
      <c r="H18" s="17"/>
      <c r="I18" s="23"/>
      <c r="J18" s="24"/>
      <c r="P18" s="47"/>
      <c r="Q18" s="47"/>
    </row>
    <row r="19" spans="4:17" ht="15" customHeight="1">
      <c r="D19" s="15"/>
      <c r="E19" s="15"/>
      <c r="F19" s="15"/>
      <c r="G19" s="17"/>
      <c r="H19" s="18"/>
      <c r="I19" s="11"/>
      <c r="P19" s="47"/>
      <c r="Q19" s="47"/>
    </row>
    <row r="20" spans="4:17" ht="34.5" customHeight="1">
      <c r="D20" s="75"/>
      <c r="E20" s="82" t="s">
        <v>292</v>
      </c>
      <c r="F20" s="305" t="s">
        <v>396</v>
      </c>
      <c r="G20" s="306"/>
      <c r="H20" s="17"/>
      <c r="I20" s="23"/>
      <c r="J20" s="24"/>
      <c r="P20" s="47"/>
      <c r="Q20" s="47"/>
    </row>
    <row r="21" spans="4:17" ht="15" customHeight="1">
      <c r="D21" s="15"/>
      <c r="E21" s="15"/>
      <c r="F21" s="15"/>
      <c r="G21" s="17"/>
      <c r="H21" s="18"/>
      <c r="I21" s="11"/>
      <c r="P21" s="47"/>
      <c r="Q21" s="47"/>
    </row>
    <row r="22" spans="4:17" ht="22.5" customHeight="1">
      <c r="D22" s="75"/>
      <c r="E22" s="307" t="s">
        <v>304</v>
      </c>
      <c r="F22" s="308"/>
      <c r="G22" s="309"/>
      <c r="H22" s="17"/>
      <c r="I22" s="23"/>
      <c r="J22" s="24"/>
      <c r="P22" s="47"/>
      <c r="Q22" s="47"/>
    </row>
    <row r="23" spans="4:17" ht="27.75" customHeight="1">
      <c r="D23" s="75"/>
      <c r="E23" s="83" t="s">
        <v>6</v>
      </c>
      <c r="F23" s="310">
        <v>2015</v>
      </c>
      <c r="G23" s="311"/>
      <c r="H23" s="20"/>
      <c r="I23" s="21"/>
      <c r="P23" s="47"/>
      <c r="Q23" s="47"/>
    </row>
    <row r="24" spans="4:17" ht="15" customHeight="1">
      <c r="D24" s="15"/>
      <c r="E24" s="15"/>
      <c r="F24" s="15"/>
      <c r="G24" s="17"/>
      <c r="H24" s="18"/>
      <c r="I24" s="11"/>
      <c r="P24" s="47"/>
      <c r="Q24" s="47"/>
    </row>
    <row r="25" spans="4:17" ht="29.25" customHeight="1">
      <c r="D25" s="15"/>
      <c r="E25" s="307" t="s">
        <v>189</v>
      </c>
      <c r="F25" s="308"/>
      <c r="G25" s="309"/>
      <c r="H25" s="18"/>
      <c r="I25" s="11"/>
      <c r="P25" s="47"/>
      <c r="Q25" s="47"/>
    </row>
    <row r="26" spans="4:17" ht="27.75" customHeight="1">
      <c r="D26" s="75"/>
      <c r="E26" s="81" t="s">
        <v>190</v>
      </c>
      <c r="F26" s="310" t="s">
        <v>192</v>
      </c>
      <c r="G26" s="311"/>
      <c r="H26" s="17"/>
      <c r="I26" s="23"/>
      <c r="J26" s="24"/>
      <c r="P26" s="47"/>
      <c r="Q26" s="47"/>
    </row>
    <row r="27" spans="4:17" ht="27.75" customHeight="1">
      <c r="D27" s="75"/>
      <c r="E27" s="264" t="s">
        <v>301</v>
      </c>
      <c r="F27" s="312" t="s">
        <v>295</v>
      </c>
      <c r="G27" s="313"/>
      <c r="H27" s="17"/>
      <c r="I27" s="23"/>
      <c r="J27" s="24"/>
      <c r="P27" s="47"/>
      <c r="Q27" s="47"/>
    </row>
    <row r="28" spans="4:17" ht="27.75" customHeight="1">
      <c r="D28" s="75"/>
      <c r="E28" s="264" t="s">
        <v>302</v>
      </c>
      <c r="F28" s="312" t="s">
        <v>293</v>
      </c>
      <c r="G28" s="313"/>
      <c r="H28" s="17"/>
      <c r="I28" s="23"/>
      <c r="J28" s="24"/>
      <c r="P28" s="47"/>
      <c r="Q28" s="47"/>
    </row>
    <row r="29" spans="4:17" ht="36" customHeight="1">
      <c r="D29" s="75"/>
      <c r="E29" s="264" t="s">
        <v>303</v>
      </c>
      <c r="F29" s="312" t="s">
        <v>295</v>
      </c>
      <c r="G29" s="313"/>
      <c r="H29" s="17"/>
      <c r="I29" s="23"/>
      <c r="J29" s="24"/>
      <c r="P29" s="47"/>
      <c r="Q29" s="47"/>
    </row>
    <row r="30" spans="4:17" ht="15" customHeight="1">
      <c r="D30" s="75"/>
      <c r="E30" s="19"/>
      <c r="F30" s="15"/>
      <c r="G30" s="20"/>
      <c r="H30" s="17"/>
      <c r="I30" s="225"/>
      <c r="J30" s="24"/>
      <c r="P30" s="12"/>
      <c r="Q30" s="12"/>
    </row>
    <row r="31" spans="4:10" ht="22.5" customHeight="1">
      <c r="D31" s="75"/>
      <c r="E31" s="293" t="s">
        <v>7</v>
      </c>
      <c r="F31" s="294"/>
      <c r="G31" s="295"/>
      <c r="H31" s="76"/>
      <c r="I31" s="40"/>
      <c r="J31" s="40"/>
    </row>
    <row r="32" spans="1:9" ht="23.25" customHeight="1">
      <c r="A32" s="35"/>
      <c r="D32" s="15"/>
      <c r="E32" s="84" t="s">
        <v>8</v>
      </c>
      <c r="F32" s="296" t="s">
        <v>399</v>
      </c>
      <c r="G32" s="297"/>
      <c r="H32" s="76"/>
      <c r="I32" s="41"/>
    </row>
    <row r="33" spans="1:9" ht="27.75" customHeight="1">
      <c r="A33" s="35"/>
      <c r="D33" s="15"/>
      <c r="E33" s="85" t="s">
        <v>9</v>
      </c>
      <c r="F33" s="298" t="s">
        <v>400</v>
      </c>
      <c r="G33" s="299"/>
      <c r="H33" s="76"/>
      <c r="I33" s="42"/>
    </row>
    <row r="34" spans="4:9" ht="15" customHeight="1">
      <c r="D34" s="75"/>
      <c r="E34" s="19"/>
      <c r="F34" s="15"/>
      <c r="G34" s="20"/>
      <c r="H34" s="76"/>
      <c r="I34" s="21"/>
    </row>
    <row r="35" spans="4:9" ht="22.5" customHeight="1">
      <c r="D35" s="75"/>
      <c r="E35" s="293" t="s">
        <v>18</v>
      </c>
      <c r="F35" s="294"/>
      <c r="G35" s="295"/>
      <c r="H35" s="76"/>
      <c r="I35" s="21"/>
    </row>
    <row r="36" spans="4:9" ht="27.75" customHeight="1">
      <c r="D36" s="75"/>
      <c r="E36" s="86" t="s">
        <v>11</v>
      </c>
      <c r="F36" s="287" t="s">
        <v>401</v>
      </c>
      <c r="G36" s="288"/>
      <c r="H36" s="76"/>
      <c r="I36" s="21"/>
    </row>
    <row r="37" spans="4:9" ht="27.75" customHeight="1">
      <c r="D37" s="75"/>
      <c r="E37" s="87" t="s">
        <v>12</v>
      </c>
      <c r="F37" s="287" t="s">
        <v>402</v>
      </c>
      <c r="G37" s="288"/>
      <c r="H37" s="76"/>
      <c r="I37" s="21"/>
    </row>
    <row r="38" spans="4:9" ht="15" customHeight="1">
      <c r="D38" s="75"/>
      <c r="E38" s="19"/>
      <c r="F38" s="15"/>
      <c r="G38" s="20"/>
      <c r="H38" s="76"/>
      <c r="I38" s="21"/>
    </row>
    <row r="39" spans="1:9" ht="22.5" customHeight="1">
      <c r="A39" s="35"/>
      <c r="D39" s="15"/>
      <c r="E39" s="293" t="s">
        <v>10</v>
      </c>
      <c r="F39" s="294"/>
      <c r="G39" s="295"/>
      <c r="H39" s="76"/>
      <c r="I39" s="11"/>
    </row>
    <row r="40" spans="1:9" ht="27.75" customHeight="1">
      <c r="A40" s="35"/>
      <c r="B40" s="36"/>
      <c r="D40" s="77"/>
      <c r="E40" s="86" t="s">
        <v>11</v>
      </c>
      <c r="F40" s="291" t="s">
        <v>403</v>
      </c>
      <c r="G40" s="292"/>
      <c r="H40" s="76"/>
      <c r="I40" s="25"/>
    </row>
    <row r="41" spans="1:9" ht="27.75" customHeight="1">
      <c r="A41" s="35"/>
      <c r="B41" s="36"/>
      <c r="D41" s="77"/>
      <c r="E41" s="86" t="s">
        <v>12</v>
      </c>
      <c r="F41" s="291" t="s">
        <v>404</v>
      </c>
      <c r="G41" s="292"/>
      <c r="H41" s="76"/>
      <c r="I41" s="25"/>
    </row>
    <row r="42" spans="1:9" ht="27.75" customHeight="1">
      <c r="A42" s="35"/>
      <c r="B42" s="36"/>
      <c r="D42" s="77"/>
      <c r="E42" s="86" t="s">
        <v>13</v>
      </c>
      <c r="F42" s="289" t="s">
        <v>405</v>
      </c>
      <c r="G42" s="290"/>
      <c r="H42" s="76"/>
      <c r="I42" s="25"/>
    </row>
    <row r="43" spans="1:9" ht="27.75" customHeight="1">
      <c r="A43" s="35"/>
      <c r="B43" s="36"/>
      <c r="D43" s="77"/>
      <c r="E43" s="87" t="s">
        <v>14</v>
      </c>
      <c r="F43" s="291" t="s">
        <v>406</v>
      </c>
      <c r="G43" s="292"/>
      <c r="H43" s="76"/>
      <c r="I43" s="25"/>
    </row>
    <row r="44" spans="4:9" ht="11.25">
      <c r="D44" s="15"/>
      <c r="E44" s="15"/>
      <c r="F44" s="15"/>
      <c r="G44" s="17"/>
      <c r="H44" s="17"/>
      <c r="I44" s="11"/>
    </row>
    <row r="50" spans="7:8" ht="11.25">
      <c r="G50" s="26"/>
      <c r="H50" s="26"/>
    </row>
  </sheetData>
  <sheetProtection password="E4D4" sheet="1" objects="1" scenarios="1" formatColumns="0" formatRows="0"/>
  <mergeCells count="29">
    <mergeCell ref="F27:G27"/>
    <mergeCell ref="F28:G28"/>
    <mergeCell ref="F29:G29"/>
    <mergeCell ref="E25:G25"/>
    <mergeCell ref="D9:H9"/>
    <mergeCell ref="F12:G12"/>
    <mergeCell ref="F13:G13"/>
    <mergeCell ref="F26:G26"/>
    <mergeCell ref="F20:G20"/>
    <mergeCell ref="G4:H4"/>
    <mergeCell ref="G5:H5"/>
    <mergeCell ref="D7:H7"/>
    <mergeCell ref="F36:G36"/>
    <mergeCell ref="F14:G14"/>
    <mergeCell ref="F15:G15"/>
    <mergeCell ref="F16:G16"/>
    <mergeCell ref="E22:G22"/>
    <mergeCell ref="F23:G23"/>
    <mergeCell ref="F18:G18"/>
    <mergeCell ref="F37:G37"/>
    <mergeCell ref="F42:G42"/>
    <mergeCell ref="F43:G43"/>
    <mergeCell ref="E31:G31"/>
    <mergeCell ref="F32:G32"/>
    <mergeCell ref="F33:G33"/>
    <mergeCell ref="E39:G39"/>
    <mergeCell ref="F40:G40"/>
    <mergeCell ref="F41:G41"/>
    <mergeCell ref="E35:G35"/>
  </mergeCells>
  <dataValidations count="7">
    <dataValidation type="textLength" operator="lessThanOrEqual" allowBlank="1" showInputMessage="1" showErrorMessage="1" errorTitle="Ошибка" error="Допускается ввод не более 900 символов!" sqref="F40:G43 F36:G37 F32:G33">
      <formula1>900</formula1>
    </dataValidation>
    <dataValidation type="list" allowBlank="1" showInputMessage="1" showErrorMessage="1" promptTitle="Период отчетности. Год." errorTitle="Внимание!" error="Выберите значение периода отчетности из выпадающего списка." sqref="F26:G26">
      <formula1>PUBL</formula1>
    </dataValidation>
    <dataValidation type="list" allowBlank="1" showInputMessage="1" showErrorMessage="1" promptTitle="Период отчетности. Год." errorTitle="Внимание!" error="Выберите значение периода отчетности из выпадающего списка." sqref="F23:G23">
      <formula1>Год</formula1>
    </dataValidation>
    <dataValidation type="list" allowBlank="1" showInputMessage="1" showErrorMessage="1" promptTitle="Период отчетности. Год." errorTitle="Внимание!" error="Выберите значение периода отчетности из выпадающего списка." sqref="F18:G18">
      <formula1>PLANFACT</formula1>
    </dataValidation>
    <dataValidation type="textLength" allowBlank="1" showInputMessage="1" showErrorMessage="1" prompt="10-12 символов" sqref="F15">
      <formula1>10</formula1>
      <formula2>12</formula2>
    </dataValidation>
    <dataValidation type="textLength" operator="equal" allowBlank="1" showInputMessage="1" showErrorMessage="1" prompt="9 символов" sqref="F16">
      <formula1>9</formula1>
    </dataValidation>
    <dataValidation type="list" allowBlank="1" showErrorMessage="1" promptTitle="Период отчетности. Год." errorTitle="Внимание!" error="Выберите значение из выпадающего списка." sqref="F27:G29">
      <formula1>TARIF</formula1>
    </dataValidation>
  </dataValidation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portrait" paperSize="9" scale="85" r:id="rId2"/>
  <drawing r:id="rId1"/>
</worksheet>
</file>

<file path=xl/worksheets/sheet7.xml><?xml version="1.0" encoding="utf-8"?>
<worksheet xmlns="http://schemas.openxmlformats.org/spreadsheetml/2006/main" xmlns:r="http://schemas.openxmlformats.org/officeDocument/2006/relationships">
  <sheetPr codeName="Sheet_18">
    <pageSetUpPr fitToPage="1"/>
  </sheetPr>
  <dimension ref="A1:P33"/>
  <sheetViews>
    <sheetView showGridLines="0" zoomScalePageLayoutView="0" workbookViewId="0" topLeftCell="C10">
      <selection activeCell="G30" sqref="G30:J30"/>
    </sheetView>
  </sheetViews>
  <sheetFormatPr defaultColWidth="9.140625" defaultRowHeight="11.25"/>
  <cols>
    <col min="1" max="2" width="8.140625" style="127" hidden="1" customWidth="1"/>
    <col min="3" max="3" width="9.00390625" style="89" bestFit="1" customWidth="1"/>
    <col min="5" max="5" width="10.7109375" style="0" customWidth="1"/>
    <col min="6" max="6" width="50.7109375" style="0" customWidth="1"/>
    <col min="7" max="7" width="5.7109375" style="0" customWidth="1"/>
    <col min="8" max="8" width="35.7109375" style="0" customWidth="1"/>
    <col min="9" max="9" width="5.7109375" style="0" customWidth="1"/>
    <col min="10" max="10" width="35.7109375" style="0" customWidth="1"/>
  </cols>
  <sheetData>
    <row r="1" spans="1:10" s="127" customFormat="1" ht="32.25" customHeight="1" hidden="1">
      <c r="A1" s="126">
        <f>ID</f>
        <v>26361128</v>
      </c>
      <c r="B1" s="126"/>
      <c r="C1" s="126"/>
      <c r="D1" s="126"/>
      <c r="E1" s="135"/>
      <c r="F1" s="135"/>
      <c r="G1" s="135"/>
      <c r="H1" s="135"/>
      <c r="I1" s="135"/>
      <c r="J1" s="126"/>
    </row>
    <row r="2" spans="1:3" s="127" customFormat="1" ht="32.25" customHeight="1" hidden="1">
      <c r="A2" s="126"/>
      <c r="B2" s="126"/>
      <c r="C2" s="126"/>
    </row>
    <row r="3" spans="1:10" s="127" customFormat="1" ht="32.25" customHeight="1" hidden="1">
      <c r="A3" s="126"/>
      <c r="B3" s="126"/>
      <c r="C3" s="126"/>
      <c r="D3" s="126"/>
      <c r="E3" s="126"/>
      <c r="F3" s="126"/>
      <c r="G3" s="126"/>
      <c r="H3" s="126"/>
      <c r="I3" s="126"/>
      <c r="J3" s="126"/>
    </row>
    <row r="4" spans="1:11" ht="11.25">
      <c r="A4" s="126"/>
      <c r="B4" s="126"/>
      <c r="C4" s="90"/>
      <c r="D4" s="128"/>
      <c r="E4" s="129"/>
      <c r="F4" s="129"/>
      <c r="G4" s="129"/>
      <c r="H4" s="129"/>
      <c r="I4" s="129"/>
      <c r="J4" s="129"/>
      <c r="K4" s="143" t="str">
        <f>FORMID</f>
        <v>VO.OPENINFO.TARIF.4.178</v>
      </c>
    </row>
    <row r="5" spans="1:11" ht="11.25">
      <c r="A5" s="126"/>
      <c r="B5" s="126"/>
      <c r="C5" s="90"/>
      <c r="D5" s="130"/>
      <c r="E5" s="38"/>
      <c r="F5" s="38"/>
      <c r="G5" s="38"/>
      <c r="H5" s="38"/>
      <c r="I5" s="38"/>
      <c r="J5" s="38"/>
      <c r="K5" s="145" t="s">
        <v>266</v>
      </c>
    </row>
    <row r="6" spans="1:11" ht="12" thickBot="1">
      <c r="A6" s="126"/>
      <c r="B6" s="126"/>
      <c r="C6" s="90"/>
      <c r="D6" s="130"/>
      <c r="E6" s="38"/>
      <c r="F6" s="38"/>
      <c r="G6" s="38"/>
      <c r="H6" s="38"/>
      <c r="I6" s="38"/>
      <c r="J6" s="38"/>
      <c r="K6" s="131"/>
    </row>
    <row r="7" spans="1:16" s="141" customFormat="1" ht="30" customHeight="1">
      <c r="A7" s="137"/>
      <c r="B7" s="137"/>
      <c r="C7" s="138"/>
      <c r="D7" s="139"/>
      <c r="E7" s="336" t="s">
        <v>255</v>
      </c>
      <c r="F7" s="337"/>
      <c r="G7" s="337"/>
      <c r="H7" s="337"/>
      <c r="I7" s="337"/>
      <c r="J7" s="338"/>
      <c r="K7" s="140"/>
      <c r="M7" s="142"/>
      <c r="N7" s="142"/>
      <c r="O7" s="142"/>
      <c r="P7" s="142"/>
    </row>
    <row r="8" spans="1:16" s="141" customFormat="1" ht="15" customHeight="1">
      <c r="A8" s="137"/>
      <c r="B8" s="137"/>
      <c r="C8" s="138"/>
      <c r="D8" s="139"/>
      <c r="E8" s="339" t="str">
        <f>COMPANY</f>
        <v>ОАО "Интер РАО - Электрогенерация" (филиал "Северо-Западная ТЭЦ")</v>
      </c>
      <c r="F8" s="340"/>
      <c r="G8" s="340"/>
      <c r="H8" s="340"/>
      <c r="I8" s="340"/>
      <c r="J8" s="341"/>
      <c r="K8" s="140"/>
      <c r="M8" s="142"/>
      <c r="N8" s="142"/>
      <c r="O8" s="142"/>
      <c r="P8" s="142"/>
    </row>
    <row r="9" spans="1:16" ht="15" customHeight="1" thickBot="1">
      <c r="A9" s="126"/>
      <c r="B9" s="126"/>
      <c r="C9" s="90"/>
      <c r="D9" s="130"/>
      <c r="E9" s="342" t="str">
        <f>"на "&amp;YEAR_PERIOD&amp;" год"</f>
        <v>на 2015 год</v>
      </c>
      <c r="F9" s="343"/>
      <c r="G9" s="343"/>
      <c r="H9" s="343"/>
      <c r="I9" s="343"/>
      <c r="J9" s="344"/>
      <c r="K9" s="131"/>
      <c r="M9" s="136"/>
      <c r="N9" s="136"/>
      <c r="O9" s="136"/>
      <c r="P9" s="136"/>
    </row>
    <row r="10" spans="1:16" ht="12" thickBot="1">
      <c r="A10" s="126"/>
      <c r="B10" s="126"/>
      <c r="C10" s="90"/>
      <c r="D10" s="130"/>
      <c r="E10" s="250"/>
      <c r="F10" s="38"/>
      <c r="G10" s="38"/>
      <c r="H10" s="38"/>
      <c r="I10" s="38"/>
      <c r="J10" s="38"/>
      <c r="K10" s="131"/>
      <c r="M10" s="136"/>
      <c r="N10" s="136"/>
      <c r="O10" s="136"/>
      <c r="P10" s="136"/>
    </row>
    <row r="11" spans="1:16" ht="24.75" customHeight="1">
      <c r="A11" s="154"/>
      <c r="B11" s="154"/>
      <c r="C11" s="144"/>
      <c r="D11" s="130"/>
      <c r="E11" s="240" t="s">
        <v>176</v>
      </c>
      <c r="F11" s="243" t="s">
        <v>230</v>
      </c>
      <c r="G11" s="345" t="s">
        <v>420</v>
      </c>
      <c r="H11" s="345"/>
      <c r="I11" s="345"/>
      <c r="J11" s="346"/>
      <c r="K11" s="131"/>
      <c r="M11" s="136"/>
      <c r="N11" s="136"/>
      <c r="O11" s="136"/>
      <c r="P11" s="136"/>
    </row>
    <row r="12" spans="1:16" ht="24.75" customHeight="1">
      <c r="A12" s="154"/>
      <c r="B12" s="154"/>
      <c r="C12" s="144"/>
      <c r="D12" s="130"/>
      <c r="E12" s="241" t="s">
        <v>177</v>
      </c>
      <c r="F12" s="244" t="s">
        <v>231</v>
      </c>
      <c r="G12" s="319" t="str">
        <f>B_FIO</f>
        <v>Гуменюк Петр Петрович</v>
      </c>
      <c r="H12" s="319"/>
      <c r="I12" s="319"/>
      <c r="J12" s="320"/>
      <c r="K12" s="131"/>
      <c r="M12" s="136"/>
      <c r="N12" s="136"/>
      <c r="O12" s="136"/>
      <c r="P12" s="136"/>
    </row>
    <row r="13" spans="1:16" ht="19.5" customHeight="1">
      <c r="A13" s="154"/>
      <c r="B13" s="154"/>
      <c r="C13" s="144"/>
      <c r="D13" s="130"/>
      <c r="E13" s="335" t="s">
        <v>178</v>
      </c>
      <c r="F13" s="330" t="s">
        <v>232</v>
      </c>
      <c r="G13" s="327" t="s">
        <v>407</v>
      </c>
      <c r="H13" s="328"/>
      <c r="I13" s="328"/>
      <c r="J13" s="329"/>
      <c r="K13" s="131"/>
      <c r="M13" s="136"/>
      <c r="N13" s="136"/>
      <c r="O13" s="136"/>
      <c r="P13" s="136"/>
    </row>
    <row r="14" spans="1:16" ht="19.5" customHeight="1">
      <c r="A14" s="154"/>
      <c r="B14" s="154"/>
      <c r="C14" s="144"/>
      <c r="D14" s="130"/>
      <c r="E14" s="335"/>
      <c r="F14" s="330"/>
      <c r="G14" s="333" t="s">
        <v>408</v>
      </c>
      <c r="H14" s="333"/>
      <c r="I14" s="333"/>
      <c r="J14" s="334"/>
      <c r="K14" s="131"/>
      <c r="M14" s="136"/>
      <c r="N14" s="136"/>
      <c r="O14" s="136"/>
      <c r="P14" s="136"/>
    </row>
    <row r="15" spans="1:16" ht="19.5" customHeight="1">
      <c r="A15" s="154"/>
      <c r="B15" s="154"/>
      <c r="C15" s="144"/>
      <c r="D15" s="130"/>
      <c r="E15" s="335"/>
      <c r="F15" s="330"/>
      <c r="G15" s="327" t="s">
        <v>409</v>
      </c>
      <c r="H15" s="328"/>
      <c r="I15" s="328"/>
      <c r="J15" s="329"/>
      <c r="K15" s="131"/>
      <c r="M15" s="136"/>
      <c r="N15" s="136"/>
      <c r="O15" s="136"/>
      <c r="P15" s="136"/>
    </row>
    <row r="16" spans="1:16" ht="19.5" customHeight="1">
      <c r="A16" s="154"/>
      <c r="B16" s="154"/>
      <c r="C16" s="144"/>
      <c r="D16" s="130"/>
      <c r="E16" s="241" t="s">
        <v>179</v>
      </c>
      <c r="F16" s="244" t="s">
        <v>233</v>
      </c>
      <c r="G16" s="319" t="str">
        <f>PAddress</f>
        <v>197229, Санкт-Петербург, пос.Ольгино, 3-я Конная Лахта, д.34</v>
      </c>
      <c r="H16" s="319"/>
      <c r="I16" s="319"/>
      <c r="J16" s="320"/>
      <c r="K16" s="131"/>
      <c r="M16" s="136"/>
      <c r="N16" s="136"/>
      <c r="O16" s="136"/>
      <c r="P16" s="136"/>
    </row>
    <row r="17" spans="1:16" ht="24.75" customHeight="1">
      <c r="A17" s="154"/>
      <c r="B17" s="154"/>
      <c r="C17" s="144"/>
      <c r="D17" s="130"/>
      <c r="E17" s="241" t="s">
        <v>228</v>
      </c>
      <c r="F17" s="244" t="s">
        <v>234</v>
      </c>
      <c r="G17" s="327" t="s">
        <v>410</v>
      </c>
      <c r="H17" s="328"/>
      <c r="I17" s="328"/>
      <c r="J17" s="329"/>
      <c r="K17" s="131"/>
      <c r="M17" s="136"/>
      <c r="N17" s="136"/>
      <c r="O17" s="136"/>
      <c r="P17" s="136"/>
    </row>
    <row r="18" spans="1:16" ht="19.5" customHeight="1">
      <c r="A18" s="154"/>
      <c r="B18" s="154"/>
      <c r="C18" s="144"/>
      <c r="D18" s="130"/>
      <c r="E18" s="241" t="s">
        <v>248</v>
      </c>
      <c r="F18" s="244" t="s">
        <v>235</v>
      </c>
      <c r="G18" s="327" t="s">
        <v>411</v>
      </c>
      <c r="H18" s="328"/>
      <c r="I18" s="328"/>
      <c r="J18" s="329"/>
      <c r="K18" s="131"/>
      <c r="M18" s="136"/>
      <c r="N18" s="136"/>
      <c r="O18" s="136"/>
      <c r="P18" s="136"/>
    </row>
    <row r="19" spans="1:16" ht="24.75" customHeight="1">
      <c r="A19" s="154"/>
      <c r="B19" s="154"/>
      <c r="C19" s="144"/>
      <c r="D19" s="130"/>
      <c r="E19" s="241" t="s">
        <v>249</v>
      </c>
      <c r="F19" s="244" t="s">
        <v>236</v>
      </c>
      <c r="G19" s="327" t="s">
        <v>412</v>
      </c>
      <c r="H19" s="328"/>
      <c r="I19" s="328"/>
      <c r="J19" s="329"/>
      <c r="K19" s="131"/>
      <c r="M19" s="136"/>
      <c r="N19" s="136"/>
      <c r="O19" s="136"/>
      <c r="P19" s="136"/>
    </row>
    <row r="20" spans="1:11" ht="19.5" customHeight="1">
      <c r="A20" s="154"/>
      <c r="B20" s="154"/>
      <c r="C20" s="144"/>
      <c r="D20" s="130"/>
      <c r="E20" s="241" t="s">
        <v>250</v>
      </c>
      <c r="F20" s="244" t="s">
        <v>237</v>
      </c>
      <c r="G20" s="327" t="s">
        <v>413</v>
      </c>
      <c r="H20" s="328"/>
      <c r="I20" s="328"/>
      <c r="J20" s="329"/>
      <c r="K20" s="131"/>
    </row>
    <row r="21" spans="1:11" ht="19.5" customHeight="1">
      <c r="A21" s="154"/>
      <c r="B21" s="154"/>
      <c r="C21" s="144"/>
      <c r="D21" s="130"/>
      <c r="E21" s="335" t="s">
        <v>251</v>
      </c>
      <c r="F21" s="330" t="s">
        <v>238</v>
      </c>
      <c r="G21" s="331" t="s">
        <v>239</v>
      </c>
      <c r="H21" s="331"/>
      <c r="I21" s="331" t="s">
        <v>240</v>
      </c>
      <c r="J21" s="332"/>
      <c r="K21" s="131"/>
    </row>
    <row r="22" spans="1:11" ht="19.5" customHeight="1">
      <c r="A22" s="154"/>
      <c r="B22" s="154"/>
      <c r="C22" s="144"/>
      <c r="D22" s="130"/>
      <c r="E22" s="335"/>
      <c r="F22" s="330"/>
      <c r="G22" s="248" t="s">
        <v>241</v>
      </c>
      <c r="H22" s="272" t="s">
        <v>414</v>
      </c>
      <c r="I22" s="248" t="s">
        <v>241</v>
      </c>
      <c r="J22" s="247" t="s">
        <v>414</v>
      </c>
      <c r="K22" s="131"/>
    </row>
    <row r="23" spans="1:11" ht="19.5" customHeight="1">
      <c r="A23" s="154"/>
      <c r="B23" s="154"/>
      <c r="C23" s="144"/>
      <c r="D23" s="130"/>
      <c r="E23" s="335"/>
      <c r="F23" s="330"/>
      <c r="G23" s="248" t="s">
        <v>242</v>
      </c>
      <c r="H23" s="272" t="s">
        <v>414</v>
      </c>
      <c r="I23" s="248" t="s">
        <v>242</v>
      </c>
      <c r="J23" s="272" t="s">
        <v>414</v>
      </c>
      <c r="K23" s="131"/>
    </row>
    <row r="24" spans="1:11" ht="19.5" customHeight="1">
      <c r="A24" s="154"/>
      <c r="B24" s="154"/>
      <c r="C24" s="144"/>
      <c r="D24" s="130"/>
      <c r="E24" s="335"/>
      <c r="F24" s="330"/>
      <c r="G24" s="248" t="s">
        <v>243</v>
      </c>
      <c r="H24" s="272" t="s">
        <v>414</v>
      </c>
      <c r="I24" s="248" t="s">
        <v>243</v>
      </c>
      <c r="J24" s="272" t="s">
        <v>414</v>
      </c>
      <c r="K24" s="131"/>
    </row>
    <row r="25" spans="1:11" ht="19.5" customHeight="1">
      <c r="A25" s="154"/>
      <c r="B25" s="154"/>
      <c r="C25" s="144"/>
      <c r="D25" s="130"/>
      <c r="E25" s="335"/>
      <c r="F25" s="330"/>
      <c r="G25" s="248" t="s">
        <v>244</v>
      </c>
      <c r="H25" s="272" t="s">
        <v>414</v>
      </c>
      <c r="I25" s="248" t="s">
        <v>244</v>
      </c>
      <c r="J25" s="272" t="s">
        <v>414</v>
      </c>
      <c r="K25" s="131"/>
    </row>
    <row r="26" spans="1:11" ht="19.5" customHeight="1">
      <c r="A26" s="154"/>
      <c r="B26" s="154"/>
      <c r="C26" s="144"/>
      <c r="D26" s="130"/>
      <c r="E26" s="335"/>
      <c r="F26" s="330"/>
      <c r="G26" s="248" t="s">
        <v>245</v>
      </c>
      <c r="H26" s="272" t="s">
        <v>414</v>
      </c>
      <c r="I26" s="248" t="s">
        <v>245</v>
      </c>
      <c r="J26" s="272" t="s">
        <v>414</v>
      </c>
      <c r="K26" s="131"/>
    </row>
    <row r="27" spans="1:11" ht="19.5" customHeight="1">
      <c r="A27" s="154"/>
      <c r="B27" s="154"/>
      <c r="C27" s="144"/>
      <c r="D27" s="130"/>
      <c r="E27" s="335"/>
      <c r="F27" s="330"/>
      <c r="G27" s="248" t="s">
        <v>246</v>
      </c>
      <c r="H27" s="272" t="s">
        <v>414</v>
      </c>
      <c r="I27" s="248" t="s">
        <v>246</v>
      </c>
      <c r="J27" s="272" t="s">
        <v>414</v>
      </c>
      <c r="K27" s="131"/>
    </row>
    <row r="28" spans="1:11" ht="19.5" customHeight="1">
      <c r="A28" s="154"/>
      <c r="B28" s="154"/>
      <c r="C28" s="144"/>
      <c r="D28" s="130"/>
      <c r="E28" s="335"/>
      <c r="F28" s="330"/>
      <c r="G28" s="248" t="s">
        <v>247</v>
      </c>
      <c r="H28" s="272" t="s">
        <v>414</v>
      </c>
      <c r="I28" s="248" t="s">
        <v>247</v>
      </c>
      <c r="J28" s="272" t="s">
        <v>414</v>
      </c>
      <c r="K28" s="131"/>
    </row>
    <row r="29" spans="1:11" ht="19.5" customHeight="1">
      <c r="A29" s="154"/>
      <c r="B29" s="154"/>
      <c r="C29" s="144"/>
      <c r="D29" s="130"/>
      <c r="E29" s="241" t="s">
        <v>252</v>
      </c>
      <c r="F29" s="244" t="s">
        <v>209</v>
      </c>
      <c r="G29" s="318" t="s">
        <v>415</v>
      </c>
      <c r="H29" s="319"/>
      <c r="I29" s="319"/>
      <c r="J29" s="320"/>
      <c r="K29" s="131"/>
    </row>
    <row r="30" spans="1:11" ht="24.75" customHeight="1">
      <c r="A30" s="154"/>
      <c r="B30" s="154"/>
      <c r="C30" s="144"/>
      <c r="D30" s="130"/>
      <c r="E30" s="241" t="s">
        <v>253</v>
      </c>
      <c r="F30" s="249" t="s">
        <v>258</v>
      </c>
      <c r="G30" s="321">
        <v>2.212</v>
      </c>
      <c r="H30" s="321"/>
      <c r="I30" s="321"/>
      <c r="J30" s="322"/>
      <c r="K30" s="131"/>
    </row>
    <row r="31" spans="1:11" ht="19.5" customHeight="1">
      <c r="A31" s="154"/>
      <c r="B31" s="154"/>
      <c r="C31" s="144"/>
      <c r="D31" s="130"/>
      <c r="E31" s="241" t="s">
        <v>254</v>
      </c>
      <c r="F31" s="249" t="s">
        <v>259</v>
      </c>
      <c r="G31" s="325">
        <v>2</v>
      </c>
      <c r="H31" s="325"/>
      <c r="I31" s="325"/>
      <c r="J31" s="326"/>
      <c r="K31" s="131"/>
    </row>
    <row r="32" spans="1:11" ht="19.5" customHeight="1" thickBot="1">
      <c r="A32" s="154"/>
      <c r="B32" s="154"/>
      <c r="C32" s="144"/>
      <c r="D32" s="130"/>
      <c r="E32" s="242" t="s">
        <v>257</v>
      </c>
      <c r="F32" s="263" t="s">
        <v>260</v>
      </c>
      <c r="G32" s="323">
        <v>1</v>
      </c>
      <c r="H32" s="323"/>
      <c r="I32" s="323"/>
      <c r="J32" s="324"/>
      <c r="K32" s="131"/>
    </row>
    <row r="33" spans="1:11" ht="11.25">
      <c r="A33" s="135"/>
      <c r="B33" s="126"/>
      <c r="C33" s="90"/>
      <c r="D33" s="132"/>
      <c r="E33" s="133"/>
      <c r="F33" s="133"/>
      <c r="G33" s="133"/>
      <c r="H33" s="133"/>
      <c r="I33" s="133"/>
      <c r="J33" s="133"/>
      <c r="K33" s="134"/>
    </row>
  </sheetData>
  <sheetProtection password="E4D4" sheet="1" objects="1" scenarios="1" formatColumns="0" formatRows="0"/>
  <mergeCells count="23">
    <mergeCell ref="G15:J15"/>
    <mergeCell ref="E7:J7"/>
    <mergeCell ref="E8:J8"/>
    <mergeCell ref="E9:J9"/>
    <mergeCell ref="G11:J11"/>
    <mergeCell ref="G12:J12"/>
    <mergeCell ref="F21:F28"/>
    <mergeCell ref="G21:H21"/>
    <mergeCell ref="I21:J21"/>
    <mergeCell ref="G14:J14"/>
    <mergeCell ref="E13:E15"/>
    <mergeCell ref="E21:E28"/>
    <mergeCell ref="G16:J16"/>
    <mergeCell ref="G18:J18"/>
    <mergeCell ref="F13:F15"/>
    <mergeCell ref="G13:J13"/>
    <mergeCell ref="G29:J29"/>
    <mergeCell ref="G30:J30"/>
    <mergeCell ref="G32:J32"/>
    <mergeCell ref="G31:J31"/>
    <mergeCell ref="G17:J17"/>
    <mergeCell ref="G19:J19"/>
    <mergeCell ref="G20:J20"/>
  </mergeCells>
  <dataValidations count="4">
    <dataValidation type="decimal" operator="greaterThanOrEqual" allowBlank="1" showErrorMessage="1" error="Допускается ввод только действительных неотрицательных чисел." sqref="G30:I30">
      <formula1>0</formula1>
    </dataValidation>
    <dataValidation type="date" operator="greaterThanOrEqual" allowBlank="1" showErrorMessage="1" error="Вводимое значение должно быть датой." sqref="G14:I14">
      <formula1>1</formula1>
    </dataValidation>
    <dataValidation type="whole" operator="greaterThanOrEqual" allowBlank="1" showErrorMessage="1" error="Допускается ввод только целых неотрицательных чисел." sqref="G31:I32">
      <formula1>0</formula1>
    </dataValidation>
    <dataValidation type="list" allowBlank="1" sqref="G29:J29">
      <formula1>"Услуги по водоотведению, Услуги по водоотведению и очистке сточных вод, Услуги по водоотведению и транспортировке стоков"</formula1>
    </dataValidation>
  </dataValidations>
  <hyperlinks>
    <hyperlink ref="E20" location="'СТ-ТС.16Е'!A1" display="Добавить"/>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80" r:id="rId3"/>
  <legacyDrawing r:id="rId2"/>
</worksheet>
</file>

<file path=xl/worksheets/sheet8.xml><?xml version="1.0" encoding="utf-8"?>
<worksheet xmlns="http://schemas.openxmlformats.org/spreadsheetml/2006/main" xmlns:r="http://schemas.openxmlformats.org/officeDocument/2006/relationships">
  <sheetPr codeName="Sheet_17">
    <pageSetUpPr fitToPage="1"/>
  </sheetPr>
  <dimension ref="A1:N27"/>
  <sheetViews>
    <sheetView showGridLines="0" zoomScalePageLayoutView="0" workbookViewId="0" topLeftCell="C4">
      <selection activeCell="E17" sqref="E17:H17"/>
    </sheetView>
  </sheetViews>
  <sheetFormatPr defaultColWidth="9.140625" defaultRowHeight="11.25"/>
  <cols>
    <col min="1" max="2" width="8.140625" style="127" hidden="1" customWidth="1"/>
    <col min="3" max="3" width="17.7109375" style="89" customWidth="1"/>
    <col min="5" max="5" width="10.7109375" style="0" customWidth="1"/>
    <col min="6" max="6" width="50.7109375" style="0" customWidth="1"/>
    <col min="7" max="7" width="5.7109375" style="0" customWidth="1"/>
    <col min="8" max="8" width="50.7109375" style="0" customWidth="1"/>
  </cols>
  <sheetData>
    <row r="1" spans="1:8" s="127" customFormat="1" ht="32.25" customHeight="1" hidden="1">
      <c r="A1" s="126">
        <f>ID</f>
        <v>26361128</v>
      </c>
      <c r="B1" s="126"/>
      <c r="C1" s="126"/>
      <c r="D1" s="126"/>
      <c r="E1" s="135"/>
      <c r="F1" s="135"/>
      <c r="G1" s="135"/>
      <c r="H1" s="126"/>
    </row>
    <row r="2" spans="1:3" s="127" customFormat="1" ht="32.25" customHeight="1" hidden="1">
      <c r="A2" s="126"/>
      <c r="B2" s="126"/>
      <c r="C2" s="126"/>
    </row>
    <row r="3" spans="1:8" s="127" customFormat="1" ht="32.25" customHeight="1" hidden="1">
      <c r="A3" s="126"/>
      <c r="B3" s="126"/>
      <c r="C3" s="126"/>
      <c r="D3" s="126"/>
      <c r="E3" s="126"/>
      <c r="F3" s="126"/>
      <c r="G3" s="126"/>
      <c r="H3" s="126"/>
    </row>
    <row r="4" spans="1:9" ht="11.25">
      <c r="A4" s="126"/>
      <c r="B4" s="126"/>
      <c r="C4" s="90"/>
      <c r="D4" s="128"/>
      <c r="E4" s="129"/>
      <c r="F4" s="129"/>
      <c r="G4" s="129"/>
      <c r="H4" s="129"/>
      <c r="I4" s="143" t="str">
        <f>FORMID</f>
        <v>VO.OPENINFO.TARIF.4.178</v>
      </c>
    </row>
    <row r="5" spans="1:9" ht="11.25">
      <c r="A5" s="126"/>
      <c r="B5" s="126"/>
      <c r="C5" s="90"/>
      <c r="D5" s="130"/>
      <c r="E5" s="38"/>
      <c r="F5" s="38"/>
      <c r="G5" s="38"/>
      <c r="H5" s="38"/>
      <c r="I5" s="145" t="s">
        <v>265</v>
      </c>
    </row>
    <row r="6" spans="1:9" ht="12" thickBot="1">
      <c r="A6" s="126"/>
      <c r="B6" s="126"/>
      <c r="C6" s="90"/>
      <c r="D6" s="130"/>
      <c r="E6" s="38"/>
      <c r="F6" s="38"/>
      <c r="G6" s="38"/>
      <c r="H6" s="38"/>
      <c r="I6" s="131"/>
    </row>
    <row r="7" spans="1:14" s="141" customFormat="1" ht="30" customHeight="1">
      <c r="A7" s="137"/>
      <c r="B7" s="137"/>
      <c r="C7" s="138"/>
      <c r="D7" s="139"/>
      <c r="E7" s="336" t="s">
        <v>289</v>
      </c>
      <c r="F7" s="337"/>
      <c r="G7" s="337"/>
      <c r="H7" s="338"/>
      <c r="I7" s="140"/>
      <c r="K7" s="142"/>
      <c r="L7" s="142"/>
      <c r="M7" s="142"/>
      <c r="N7" s="142"/>
    </row>
    <row r="8" spans="1:14" s="141" customFormat="1" ht="15" customHeight="1">
      <c r="A8" s="137"/>
      <c r="B8" s="137"/>
      <c r="C8" s="138"/>
      <c r="D8" s="139"/>
      <c r="E8" s="339" t="str">
        <f>COMPANY</f>
        <v>ОАО "Интер РАО - Электрогенерация" (филиал "Северо-Западная ТЭЦ")</v>
      </c>
      <c r="F8" s="340"/>
      <c r="G8" s="340"/>
      <c r="H8" s="341"/>
      <c r="I8" s="140"/>
      <c r="K8" s="142"/>
      <c r="L8" s="142"/>
      <c r="M8" s="142"/>
      <c r="N8" s="142"/>
    </row>
    <row r="9" spans="1:14" ht="15" customHeight="1" thickBot="1">
      <c r="A9" s="126"/>
      <c r="B9" s="126"/>
      <c r="C9" s="90"/>
      <c r="D9" s="130"/>
      <c r="E9" s="342" t="str">
        <f>"на "&amp;YEAR_PERIOD&amp;" год"</f>
        <v>на 2015 год</v>
      </c>
      <c r="F9" s="343"/>
      <c r="G9" s="343"/>
      <c r="H9" s="344"/>
      <c r="I9" s="131"/>
      <c r="K9" s="136"/>
      <c r="L9" s="136"/>
      <c r="M9" s="136"/>
      <c r="N9" s="136"/>
    </row>
    <row r="10" spans="1:14" ht="12" thickBot="1">
      <c r="A10" s="126"/>
      <c r="B10" s="126"/>
      <c r="C10" s="90"/>
      <c r="D10" s="130"/>
      <c r="E10" s="351"/>
      <c r="F10" s="351"/>
      <c r="G10" s="351"/>
      <c r="H10" s="351"/>
      <c r="I10" s="131"/>
      <c r="K10" s="136"/>
      <c r="L10" s="136"/>
      <c r="M10" s="136"/>
      <c r="N10" s="136"/>
    </row>
    <row r="11" spans="1:14" ht="19.5" customHeight="1" thickBot="1">
      <c r="A11" s="126"/>
      <c r="B11" s="126"/>
      <c r="C11" s="90"/>
      <c r="D11" s="130"/>
      <c r="E11" s="277" t="s">
        <v>310</v>
      </c>
      <c r="F11" s="278"/>
      <c r="G11" s="278"/>
      <c r="H11" s="279"/>
      <c r="I11" s="131"/>
      <c r="K11" s="136"/>
      <c r="L11" s="136"/>
      <c r="M11" s="136"/>
      <c r="N11" s="136"/>
    </row>
    <row r="12" spans="1:14" ht="19.5" customHeight="1" hidden="1" thickBot="1">
      <c r="A12" s="126"/>
      <c r="B12" s="126"/>
      <c r="C12" s="90"/>
      <c r="D12" s="130"/>
      <c r="E12" s="277" t="s">
        <v>310</v>
      </c>
      <c r="F12" s="278"/>
      <c r="G12" s="278"/>
      <c r="H12" s="279"/>
      <c r="I12" s="131"/>
      <c r="K12" s="136"/>
      <c r="L12" s="136"/>
      <c r="M12" s="136"/>
      <c r="N12" s="136"/>
    </row>
    <row r="13" spans="1:14" ht="24.75" customHeight="1" hidden="1">
      <c r="A13" s="266"/>
      <c r="B13" s="266"/>
      <c r="C13" s="267"/>
      <c r="D13" s="268"/>
      <c r="E13" s="365" t="s">
        <v>311</v>
      </c>
      <c r="F13" s="366"/>
      <c r="G13" s="367" t="s">
        <v>182</v>
      </c>
      <c r="H13" s="368"/>
      <c r="I13" s="269"/>
      <c r="K13" s="136"/>
      <c r="L13" s="136"/>
      <c r="M13" s="136"/>
      <c r="N13" s="136"/>
    </row>
    <row r="14" spans="1:14" ht="19.5" customHeight="1" hidden="1">
      <c r="A14" s="266"/>
      <c r="B14" s="266"/>
      <c r="C14" s="267"/>
      <c r="D14" s="268"/>
      <c r="E14" s="371" t="s">
        <v>261</v>
      </c>
      <c r="F14" s="372"/>
      <c r="G14" s="378"/>
      <c r="H14" s="379"/>
      <c r="I14" s="269"/>
      <c r="K14" s="136"/>
      <c r="L14" s="136"/>
      <c r="M14" s="136"/>
      <c r="N14" s="136"/>
    </row>
    <row r="15" spans="1:14" ht="19.5" customHeight="1" hidden="1" thickBot="1">
      <c r="A15" s="266"/>
      <c r="B15" s="266"/>
      <c r="C15" s="267"/>
      <c r="D15" s="268"/>
      <c r="E15" s="363"/>
      <c r="F15" s="364"/>
      <c r="G15" s="380"/>
      <c r="H15" s="381"/>
      <c r="I15" s="269"/>
      <c r="K15" s="136"/>
      <c r="L15" s="136"/>
      <c r="M15" s="136"/>
      <c r="N15" s="136"/>
    </row>
    <row r="16" spans="1:14" ht="33.75" customHeight="1" hidden="1">
      <c r="A16" s="266"/>
      <c r="B16" s="266">
        <f>ROW(B22)-ROW()</f>
        <v>6</v>
      </c>
      <c r="C16" s="267"/>
      <c r="D16" s="268"/>
      <c r="E16" s="373" t="s">
        <v>262</v>
      </c>
      <c r="F16" s="374"/>
      <c r="G16" s="374"/>
      <c r="H16" s="375"/>
      <c r="I16" s="269"/>
      <c r="K16" s="136"/>
      <c r="L16" s="136"/>
      <c r="M16" s="136"/>
      <c r="N16" s="136"/>
    </row>
    <row r="17" spans="1:14" ht="18.75" customHeight="1" hidden="1">
      <c r="A17" s="266"/>
      <c r="B17" s="266"/>
      <c r="C17" s="267"/>
      <c r="D17" s="268"/>
      <c r="E17" s="352"/>
      <c r="F17" s="353"/>
      <c r="G17" s="347"/>
      <c r="H17" s="348"/>
      <c r="I17" s="269"/>
      <c r="K17" s="136"/>
      <c r="L17" s="136"/>
      <c r="M17" s="136"/>
      <c r="N17" s="136"/>
    </row>
    <row r="18" spans="1:14" ht="19.5" customHeight="1" hidden="1">
      <c r="A18" s="266"/>
      <c r="B18" s="266">
        <f>ROW(B19)-ROW()</f>
        <v>1</v>
      </c>
      <c r="C18" s="267"/>
      <c r="D18" s="268"/>
      <c r="E18" s="376"/>
      <c r="F18" s="377"/>
      <c r="G18" s="369"/>
      <c r="H18" s="370"/>
      <c r="I18" s="269"/>
      <c r="K18" s="136"/>
      <c r="L18" s="136"/>
      <c r="M18" s="136"/>
      <c r="N18" s="136"/>
    </row>
    <row r="19" spans="1:14" ht="16.5" customHeight="1" hidden="1">
      <c r="A19" s="266">
        <f>ROW()-ROW(A18)</f>
        <v>1</v>
      </c>
      <c r="B19" s="266">
        <v>1</v>
      </c>
      <c r="C19" s="267"/>
      <c r="D19" s="268"/>
      <c r="E19" s="355" t="s">
        <v>286</v>
      </c>
      <c r="F19" s="356"/>
      <c r="G19" s="356"/>
      <c r="H19" s="357"/>
      <c r="I19" s="269"/>
      <c r="K19" s="136"/>
      <c r="L19" s="136"/>
      <c r="M19" s="136"/>
      <c r="N19" s="136"/>
    </row>
    <row r="20" spans="1:14" ht="19.5" customHeight="1" hidden="1">
      <c r="A20" s="266"/>
      <c r="B20" s="266"/>
      <c r="C20" s="267"/>
      <c r="D20" s="268"/>
      <c r="E20" s="358" t="s">
        <v>263</v>
      </c>
      <c r="F20" s="359"/>
      <c r="G20" s="245" t="s">
        <v>226</v>
      </c>
      <c r="H20" s="270"/>
      <c r="I20" s="269"/>
      <c r="K20" s="136"/>
      <c r="L20" s="136"/>
      <c r="M20" s="136"/>
      <c r="N20" s="136"/>
    </row>
    <row r="21" spans="1:14" ht="19.5" customHeight="1" hidden="1">
      <c r="A21" s="266"/>
      <c r="B21" s="266"/>
      <c r="C21" s="267"/>
      <c r="D21" s="268"/>
      <c r="E21" s="358"/>
      <c r="F21" s="359"/>
      <c r="G21" s="245" t="s">
        <v>227</v>
      </c>
      <c r="H21" s="270"/>
      <c r="I21" s="269"/>
      <c r="K21" s="136"/>
      <c r="L21" s="136"/>
      <c r="M21" s="136"/>
      <c r="N21" s="136"/>
    </row>
    <row r="22" spans="1:9" ht="12.75" customHeight="1" hidden="1" thickBot="1">
      <c r="A22" s="266">
        <f>ROW()-ROW(A16)</f>
        <v>6</v>
      </c>
      <c r="B22" s="266">
        <v>1</v>
      </c>
      <c r="C22" s="267"/>
      <c r="D22" s="268"/>
      <c r="E22" s="360" t="s">
        <v>229</v>
      </c>
      <c r="F22" s="361"/>
      <c r="G22" s="361"/>
      <c r="H22" s="362"/>
      <c r="I22" s="269"/>
    </row>
    <row r="23" spans="1:9" ht="24.75" customHeight="1" hidden="1" thickBot="1">
      <c r="A23" s="266"/>
      <c r="B23" s="266"/>
      <c r="C23" s="267"/>
      <c r="D23" s="268"/>
      <c r="E23" s="363" t="s">
        <v>264</v>
      </c>
      <c r="F23" s="364"/>
      <c r="G23" s="349"/>
      <c r="H23" s="350"/>
      <c r="I23" s="269"/>
    </row>
    <row r="24" spans="1:9" ht="11.25" customHeight="1" hidden="1">
      <c r="A24" s="154"/>
      <c r="B24" s="154"/>
      <c r="C24" s="144"/>
      <c r="D24" s="253"/>
      <c r="E24" s="254"/>
      <c r="F24" s="255"/>
      <c r="G24" s="256"/>
      <c r="H24" s="257"/>
      <c r="I24" s="131"/>
    </row>
    <row r="25" spans="1:9" ht="11.25" customHeight="1" hidden="1">
      <c r="A25" s="154"/>
      <c r="B25" s="154"/>
      <c r="C25" s="265" t="s">
        <v>309</v>
      </c>
      <c r="D25" s="253"/>
      <c r="E25" s="354" t="str">
        <f>IF('Ссылки на публикации'!H17="","",'Ссылки на публикации'!H17)</f>
        <v>http://www.tarifspb.ru</v>
      </c>
      <c r="F25" s="354"/>
      <c r="G25" s="354"/>
      <c r="H25" s="354"/>
      <c r="I25" s="131"/>
    </row>
    <row r="26" spans="1:9" ht="11.25" customHeight="1">
      <c r="A26" s="135"/>
      <c r="B26" s="126"/>
      <c r="C26" s="90"/>
      <c r="D26" s="132"/>
      <c r="E26" s="133"/>
      <c r="F26" s="133"/>
      <c r="G26" s="133"/>
      <c r="H26" s="133"/>
      <c r="I26" s="134"/>
    </row>
    <row r="27" spans="1:9" ht="11.25">
      <c r="A27" s="135"/>
      <c r="B27" s="126"/>
      <c r="C27" s="90"/>
      <c r="D27" s="38"/>
      <c r="E27" s="38"/>
      <c r="F27" s="38"/>
      <c r="G27" s="38"/>
      <c r="H27" s="38"/>
      <c r="I27" s="38"/>
    </row>
    <row r="29" ht="11.25"/>
    <row r="30" ht="11.25"/>
    <row r="31" ht="11.25"/>
    <row r="32" ht="11.25"/>
    <row r="33" ht="11.25"/>
  </sheetData>
  <sheetProtection password="E4D4" sheet="1" objects="1" scenarios="1" formatColumns="0" formatRows="0"/>
  <mergeCells count="22">
    <mergeCell ref="G14:H14"/>
    <mergeCell ref="G15:H15"/>
    <mergeCell ref="E25:H25"/>
    <mergeCell ref="E19:H19"/>
    <mergeCell ref="E20:F21"/>
    <mergeCell ref="E22:H22"/>
    <mergeCell ref="E23:F23"/>
    <mergeCell ref="E13:F13"/>
    <mergeCell ref="G13:H13"/>
    <mergeCell ref="G18:H18"/>
    <mergeCell ref="E14:F15"/>
    <mergeCell ref="E16:H16"/>
    <mergeCell ref="E11:H11"/>
    <mergeCell ref="G17:H17"/>
    <mergeCell ref="E12:H12"/>
    <mergeCell ref="G23:H23"/>
    <mergeCell ref="E7:H7"/>
    <mergeCell ref="E8:H8"/>
    <mergeCell ref="E9:H9"/>
    <mergeCell ref="E10:H10"/>
    <mergeCell ref="E17:F17"/>
    <mergeCell ref="E18:F18"/>
  </mergeCells>
  <dataValidations count="3">
    <dataValidation type="date" operator="greaterThanOrEqual" allowBlank="1" showErrorMessage="1" error="Вводимое значение должно быть датой." sqref="H20:H21 G14">
      <formula1>1</formula1>
    </dataValidation>
    <dataValidation operator="greaterThanOrEqual" allowBlank="1" showErrorMessage="1" error="Вводимое значение должно быть датой." sqref="G20:G21"/>
    <dataValidation type="decimal" operator="greaterThanOrEqual" allowBlank="1" showErrorMessage="1" error="Допускается ввод только действительных неотрицательных чисел." sqref="G17:G19">
      <formula1>0</formula1>
    </dataValidation>
  </dataValidations>
  <hyperlinks>
    <hyperlink ref="E22" location="'СТ-ТС.16Е'!A1" display="Добавить"/>
    <hyperlink ref="E22:H22" location="'Ф-3.2'!A1" display="Добавить информацию о тарифе"/>
    <hyperlink ref="E19:H19" location="'Ф-3.2'!A1" display="Добавить группы потребителей"/>
  </hyperlinks>
  <printOptions/>
  <pageMargins left="0.7086614173228347" right="0.7086614173228347" top="0.7480314960629921" bottom="0.7480314960629921" header="0.31496062992125984" footer="0.31496062992125984"/>
  <pageSetup fitToHeight="1" fitToWidth="1" horizontalDpi="600" verticalDpi="600" orientation="landscape" paperSize="9" r:id="rId3"/>
  <legacyDrawing r:id="rId2"/>
</worksheet>
</file>

<file path=xl/worksheets/sheet9.xml><?xml version="1.0" encoding="utf-8"?>
<worksheet xmlns="http://schemas.openxmlformats.org/spreadsheetml/2006/main" xmlns:r="http://schemas.openxmlformats.org/officeDocument/2006/relationships">
  <sheetPr codeName="Sheet_13">
    <pageSetUpPr fitToPage="1"/>
  </sheetPr>
  <dimension ref="A1:N23"/>
  <sheetViews>
    <sheetView showGridLines="0" zoomScalePageLayoutView="0" workbookViewId="0" topLeftCell="C4">
      <selection activeCell="E22" sqref="E22:H22"/>
    </sheetView>
  </sheetViews>
  <sheetFormatPr defaultColWidth="9.140625" defaultRowHeight="11.25"/>
  <cols>
    <col min="1" max="2" width="8.140625" style="127" hidden="1" customWidth="1"/>
    <col min="3" max="3" width="9.00390625" style="89" bestFit="1" customWidth="1"/>
    <col min="5" max="5" width="10.7109375" style="0" customWidth="1"/>
    <col min="6" max="6" width="50.7109375" style="0" customWidth="1"/>
    <col min="7" max="7" width="5.7109375" style="0" customWidth="1"/>
    <col min="8" max="8" width="50.7109375" style="0" customWidth="1"/>
  </cols>
  <sheetData>
    <row r="1" spans="1:8" s="127" customFormat="1" ht="32.25" customHeight="1" hidden="1">
      <c r="A1" s="126">
        <f>ID</f>
        <v>26361128</v>
      </c>
      <c r="B1" s="126"/>
      <c r="C1" s="126"/>
      <c r="D1" s="126"/>
      <c r="E1" s="135"/>
      <c r="F1" s="135"/>
      <c r="G1" s="135"/>
      <c r="H1" s="126"/>
    </row>
    <row r="2" spans="1:3" s="127" customFormat="1" ht="32.25" customHeight="1" hidden="1">
      <c r="A2" s="126"/>
      <c r="B2" s="126"/>
      <c r="C2" s="126"/>
    </row>
    <row r="3" spans="1:8" s="127" customFormat="1" ht="32.25" customHeight="1" hidden="1">
      <c r="A3" s="126"/>
      <c r="B3" s="126"/>
      <c r="C3" s="126"/>
      <c r="D3" s="126"/>
      <c r="E3" s="126"/>
      <c r="F3" s="126"/>
      <c r="G3" s="126"/>
      <c r="H3" s="126"/>
    </row>
    <row r="4" spans="1:9" ht="11.25">
      <c r="A4" s="126"/>
      <c r="B4" s="126"/>
      <c r="C4" s="90"/>
      <c r="D4" s="128"/>
      <c r="E4" s="129"/>
      <c r="F4" s="129"/>
      <c r="G4" s="129"/>
      <c r="H4" s="129"/>
      <c r="I4" s="143" t="str">
        <f>FORMID</f>
        <v>VO.OPENINFO.TARIF.4.178</v>
      </c>
    </row>
    <row r="5" spans="1:9" ht="11.25">
      <c r="A5" s="126"/>
      <c r="B5" s="126"/>
      <c r="C5" s="90"/>
      <c r="D5" s="130"/>
      <c r="E5" s="38"/>
      <c r="F5" s="38"/>
      <c r="G5" s="38"/>
      <c r="H5" s="38"/>
      <c r="I5" s="145" t="s">
        <v>267</v>
      </c>
    </row>
    <row r="6" spans="1:9" ht="12" thickBot="1">
      <c r="A6" s="126"/>
      <c r="B6" s="126"/>
      <c r="C6" s="90"/>
      <c r="D6" s="130"/>
      <c r="E6" s="38"/>
      <c r="F6" s="38"/>
      <c r="G6" s="38"/>
      <c r="H6" s="38"/>
      <c r="I6" s="131"/>
    </row>
    <row r="7" spans="1:14" s="141" customFormat="1" ht="30" customHeight="1">
      <c r="A7" s="137"/>
      <c r="B7" s="137"/>
      <c r="C7" s="138"/>
      <c r="D7" s="139"/>
      <c r="E7" s="336" t="s">
        <v>290</v>
      </c>
      <c r="F7" s="337"/>
      <c r="G7" s="337"/>
      <c r="H7" s="338"/>
      <c r="I7" s="140"/>
      <c r="K7" s="142"/>
      <c r="L7" s="142"/>
      <c r="M7" s="142"/>
      <c r="N7" s="142"/>
    </row>
    <row r="8" spans="1:14" s="141" customFormat="1" ht="15" customHeight="1">
      <c r="A8" s="137"/>
      <c r="B8" s="137"/>
      <c r="C8" s="138"/>
      <c r="D8" s="139"/>
      <c r="E8" s="339" t="str">
        <f>COMPANY</f>
        <v>ОАО "Интер РАО - Электрогенерация" (филиал "Северо-Западная ТЭЦ")</v>
      </c>
      <c r="F8" s="340"/>
      <c r="G8" s="340"/>
      <c r="H8" s="341"/>
      <c r="I8" s="140"/>
      <c r="K8" s="142"/>
      <c r="L8" s="142"/>
      <c r="M8" s="142"/>
      <c r="N8" s="142"/>
    </row>
    <row r="9" spans="1:14" ht="15" customHeight="1" thickBot="1">
      <c r="A9" s="126"/>
      <c r="B9" s="126"/>
      <c r="C9" s="90"/>
      <c r="D9" s="130"/>
      <c r="E9" s="342" t="str">
        <f>"на "&amp;YEAR_PERIOD&amp;" год"</f>
        <v>на 2015 год</v>
      </c>
      <c r="F9" s="343"/>
      <c r="G9" s="343"/>
      <c r="H9" s="343"/>
      <c r="I9" s="252"/>
      <c r="J9" s="251"/>
      <c r="K9" s="136"/>
      <c r="L9" s="136"/>
      <c r="M9" s="136"/>
      <c r="N9" s="136"/>
    </row>
    <row r="10" spans="1:14" ht="12" thickBot="1">
      <c r="A10" s="126"/>
      <c r="B10" s="126"/>
      <c r="C10" s="90"/>
      <c r="D10" s="130"/>
      <c r="E10" s="384"/>
      <c r="F10" s="384"/>
      <c r="G10" s="384"/>
      <c r="H10" s="384"/>
      <c r="I10" s="131"/>
      <c r="K10" s="136"/>
      <c r="L10" s="136"/>
      <c r="M10" s="136"/>
      <c r="N10" s="136"/>
    </row>
    <row r="11" spans="1:14" ht="19.5" customHeight="1">
      <c r="A11" s="154"/>
      <c r="B11" s="154"/>
      <c r="C11" s="144"/>
      <c r="D11" s="130"/>
      <c r="E11" s="371" t="s">
        <v>268</v>
      </c>
      <c r="F11" s="372"/>
      <c r="G11" s="333">
        <v>41997</v>
      </c>
      <c r="H11" s="334"/>
      <c r="I11" s="131"/>
      <c r="K11" s="136"/>
      <c r="L11" s="136"/>
      <c r="M11" s="136"/>
      <c r="N11" s="136"/>
    </row>
    <row r="12" spans="1:14" ht="19.5" customHeight="1">
      <c r="A12" s="154"/>
      <c r="B12" s="154"/>
      <c r="C12" s="144"/>
      <c r="D12" s="130"/>
      <c r="E12" s="382"/>
      <c r="F12" s="383"/>
      <c r="G12" s="327" t="s">
        <v>419</v>
      </c>
      <c r="H12" s="329"/>
      <c r="I12" s="131"/>
      <c r="K12" s="136"/>
      <c r="L12" s="136"/>
      <c r="M12" s="136"/>
      <c r="N12" s="136"/>
    </row>
    <row r="13" spans="1:14" ht="19.5" customHeight="1">
      <c r="A13" s="154"/>
      <c r="B13" s="154">
        <f>ROW(B16)-ROW()</f>
        <v>3</v>
      </c>
      <c r="C13" s="144"/>
      <c r="D13" s="130"/>
      <c r="E13" s="392" t="s">
        <v>269</v>
      </c>
      <c r="F13" s="393"/>
      <c r="G13" s="321">
        <v>3.1</v>
      </c>
      <c r="H13" s="322"/>
      <c r="I13" s="131"/>
      <c r="K13" s="136"/>
      <c r="L13" s="136"/>
      <c r="M13" s="136"/>
      <c r="N13" s="136"/>
    </row>
    <row r="14" spans="1:14" ht="19.5" customHeight="1">
      <c r="A14" s="154"/>
      <c r="B14" s="154"/>
      <c r="C14" s="144"/>
      <c r="D14" s="130"/>
      <c r="E14" s="371" t="s">
        <v>270</v>
      </c>
      <c r="F14" s="372"/>
      <c r="G14" s="245" t="s">
        <v>226</v>
      </c>
      <c r="H14" s="246">
        <v>42005</v>
      </c>
      <c r="I14" s="131"/>
      <c r="K14" s="136"/>
      <c r="L14" s="136"/>
      <c r="M14" s="136"/>
      <c r="N14" s="136"/>
    </row>
    <row r="15" spans="1:14" ht="19.5" customHeight="1">
      <c r="A15" s="154"/>
      <c r="B15" s="154"/>
      <c r="C15" s="144"/>
      <c r="D15" s="130"/>
      <c r="E15" s="382"/>
      <c r="F15" s="383"/>
      <c r="G15" s="245" t="s">
        <v>227</v>
      </c>
      <c r="H15" s="246">
        <v>42185</v>
      </c>
      <c r="I15" s="131"/>
      <c r="K15" s="136"/>
      <c r="L15" s="136"/>
      <c r="M15" s="136"/>
      <c r="N15" s="136"/>
    </row>
    <row r="16" spans="1:14" ht="19.5" customHeight="1">
      <c r="A16" s="154">
        <f>ROW()-ROW(A13)</f>
        <v>3</v>
      </c>
      <c r="B16" s="154">
        <f>ROW(A19)-ROW()</f>
        <v>3</v>
      </c>
      <c r="C16" s="144" t="s">
        <v>200</v>
      </c>
      <c r="D16" s="130"/>
      <c r="E16" s="392" t="s">
        <v>269</v>
      </c>
      <c r="F16" s="393"/>
      <c r="G16" s="321">
        <v>3.42</v>
      </c>
      <c r="H16" s="322"/>
      <c r="I16" s="131"/>
      <c r="K16" s="136"/>
      <c r="L16" s="136"/>
      <c r="M16" s="136"/>
      <c r="N16" s="136"/>
    </row>
    <row r="17" spans="1:14" ht="19.5" customHeight="1">
      <c r="A17" s="154"/>
      <c r="B17" s="154"/>
      <c r="C17" s="144"/>
      <c r="D17" s="130"/>
      <c r="E17" s="371" t="s">
        <v>270</v>
      </c>
      <c r="F17" s="372"/>
      <c r="G17" s="245" t="s">
        <v>226</v>
      </c>
      <c r="H17" s="274">
        <v>42186</v>
      </c>
      <c r="I17" s="131"/>
      <c r="K17" s="136"/>
      <c r="L17" s="136"/>
      <c r="M17" s="136"/>
      <c r="N17" s="136"/>
    </row>
    <row r="18" spans="1:14" ht="19.5" customHeight="1">
      <c r="A18" s="154"/>
      <c r="B18" s="154"/>
      <c r="C18" s="144"/>
      <c r="D18" s="130"/>
      <c r="E18" s="382"/>
      <c r="F18" s="383"/>
      <c r="G18" s="245" t="s">
        <v>227</v>
      </c>
      <c r="H18" s="274">
        <v>42369</v>
      </c>
      <c r="I18" s="131"/>
      <c r="K18" s="136"/>
      <c r="L18" s="136"/>
      <c r="M18" s="136"/>
      <c r="N18" s="136"/>
    </row>
    <row r="19" spans="1:9" ht="12.75" customHeight="1">
      <c r="A19" s="154">
        <f>ROW()-ROW(A16)</f>
        <v>3</v>
      </c>
      <c r="B19" s="154">
        <v>1</v>
      </c>
      <c r="C19" s="144"/>
      <c r="D19" s="130"/>
      <c r="E19" s="385" t="s">
        <v>229</v>
      </c>
      <c r="F19" s="386"/>
      <c r="G19" s="386"/>
      <c r="H19" s="387"/>
      <c r="I19" s="131"/>
    </row>
    <row r="20" spans="1:9" ht="24.75" customHeight="1" thickBot="1">
      <c r="A20" s="154"/>
      <c r="B20" s="154"/>
      <c r="C20" s="144"/>
      <c r="D20" s="130"/>
      <c r="E20" s="390" t="s">
        <v>271</v>
      </c>
      <c r="F20" s="391"/>
      <c r="G20" s="388" t="s">
        <v>416</v>
      </c>
      <c r="H20" s="389"/>
      <c r="I20" s="131"/>
    </row>
    <row r="21" spans="1:9" ht="11.25">
      <c r="A21" s="154"/>
      <c r="B21" s="154"/>
      <c r="C21" s="144"/>
      <c r="D21" s="253"/>
      <c r="E21" s="254"/>
      <c r="F21" s="258"/>
      <c r="G21" s="256"/>
      <c r="H21" s="257"/>
      <c r="I21" s="259"/>
    </row>
    <row r="22" spans="1:9" ht="11.25">
      <c r="A22" s="154"/>
      <c r="B22" s="154"/>
      <c r="C22" s="265" t="s">
        <v>309</v>
      </c>
      <c r="D22" s="253"/>
      <c r="E22" s="354" t="str">
        <f>IF('Ссылки на публикации'!H17="","",'Ссылки на публикации'!H17)</f>
        <v>http://www.tarifspb.ru</v>
      </c>
      <c r="F22" s="354"/>
      <c r="G22" s="354"/>
      <c r="H22" s="354"/>
      <c r="I22" s="259"/>
    </row>
    <row r="23" spans="1:9" ht="11.25">
      <c r="A23" s="135"/>
      <c r="B23" s="126"/>
      <c r="C23" s="90"/>
      <c r="D23" s="260"/>
      <c r="E23" s="261"/>
      <c r="F23" s="261"/>
      <c r="G23" s="261"/>
      <c r="H23" s="261"/>
      <c r="I23" s="262"/>
    </row>
  </sheetData>
  <sheetProtection password="E4D4" sheet="1" objects="1" scenarios="1" formatColumns="0" formatRows="0"/>
  <mergeCells count="17">
    <mergeCell ref="E22:H22"/>
    <mergeCell ref="G13:H13"/>
    <mergeCell ref="E19:H19"/>
    <mergeCell ref="G20:H20"/>
    <mergeCell ref="E20:F20"/>
    <mergeCell ref="E14:F15"/>
    <mergeCell ref="E13:F13"/>
    <mergeCell ref="E16:F16"/>
    <mergeCell ref="G16:H16"/>
    <mergeCell ref="E17:F18"/>
    <mergeCell ref="E7:H7"/>
    <mergeCell ref="E8:H8"/>
    <mergeCell ref="G11:H11"/>
    <mergeCell ref="G12:H12"/>
    <mergeCell ref="E9:H9"/>
    <mergeCell ref="E11:F12"/>
    <mergeCell ref="E10:H10"/>
  </mergeCells>
  <dataValidations count="3">
    <dataValidation type="date" operator="greaterThanOrEqual" allowBlank="1" showErrorMessage="1" error="Вводимое значение должно быть датой." sqref="G11 H14:H15 H17:H18">
      <formula1>1</formula1>
    </dataValidation>
    <dataValidation operator="greaterThanOrEqual" allowBlank="1" showErrorMessage="1" error="Вводимое значение должно быть датой." sqref="G14:G15 G17:G18"/>
    <dataValidation type="decimal" operator="greaterThanOrEqual" allowBlank="1" showErrorMessage="1" error="Допускается ввод только действительных неотрицательных чисел." sqref="G13 G16">
      <formula1>0</formula1>
    </dataValidation>
  </dataValidations>
  <hyperlinks>
    <hyperlink ref="E19" location="'СТ-ТС.16Е'!A1" display="Добавить"/>
    <hyperlink ref="E19:H19" location="'Ф-3.3'!A1" display="Добавить информацию о тарифе"/>
    <hyperlink ref="C16" location="'Ф-3.3'!A1" display="Удалить"/>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64"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Пользователь</dc:creator>
  <cp:keywords/>
  <dc:description/>
  <cp:lastModifiedBy>zharkova_nv</cp:lastModifiedBy>
  <cp:lastPrinted>2014-12-29T07:16:16Z</cp:lastPrinted>
  <dcterms:created xsi:type="dcterms:W3CDTF">2012-05-02T09:06:49Z</dcterms:created>
  <dcterms:modified xsi:type="dcterms:W3CDTF">2015-01-15T10:46:35Z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ORMCODE">
    <vt:lpwstr>VO.OPENINFO.TARIF.4.178</vt:lpwstr>
  </property>
  <property fmtid="{D5CDD505-2E9C-101B-9397-08002B2CF9AE}" pid="3" name="VERSION">
    <vt:lpwstr>Версия 1.2</vt:lpwstr>
  </property>
  <property fmtid="{D5CDD505-2E9C-101B-9397-08002B2CF9AE}" pid="4" name="FORMNAME">
    <vt:lpwstr>Общая информация. Данные об установленном тарифе на год.</vt:lpwstr>
  </property>
  <property fmtid="{D5CDD505-2E9C-101B-9397-08002B2CF9AE}" pid="5" name="SPHERE">
    <vt:lpwstr>VS_VO</vt:lpwstr>
  </property>
  <property fmtid="{D5CDD505-2E9C-101B-9397-08002B2CF9AE}" pid="6" name="CHKSTATUS">
    <vt:i4>0</vt:i4>
  </property>
  <property fmtid="{D5CDD505-2E9C-101B-9397-08002B2CF9AE}" pid="7" name="COMPANY">
    <vt:lpwstr>ОАО "Интер РАО - Электрогенерация" (филиал "Северо-Западная ТЭЦ")</vt:lpwstr>
  </property>
  <property fmtid="{D5CDD505-2E9C-101B-9397-08002B2CF9AE}" pid="8" name="PERIOD">
    <vt:lpwstr>2015</vt:lpwstr>
  </property>
  <property fmtid="{D5CDD505-2E9C-101B-9397-08002B2CF9AE}" pid="9" name="PERIOD2">
    <vt:lpwstr>Год</vt:lpwstr>
  </property>
  <property fmtid="{D5CDD505-2E9C-101B-9397-08002B2CF9AE}" pid="10" name="PF">
    <vt:lpwstr>План</vt:lpwstr>
  </property>
</Properties>
</file>