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1"/>
  </bookViews>
  <sheets>
    <sheet name="стр.1_2" sheetId="1" r:id="rId1"/>
    <sheet name="стр.1-2" sheetId="2" r:id="rId2"/>
  </sheets>
  <externalReferences>
    <externalReference r:id="rId5"/>
    <externalReference r:id="rId6"/>
    <externalReference r:id="rId7"/>
  </externalReferences>
  <definedNames>
    <definedName name="_xlnm.Print_Area" localSheetId="0">'стр.1_2'!$A$1:$DA$72</definedName>
  </definedNames>
  <calcPr fullCalcOnLoad="1"/>
</workbook>
</file>

<file path=xl/comments1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2018 году к максимально возможному объему газа по пропускной способности ГРС-1, ГРС-2</t>
        </r>
      </text>
    </comment>
  </commentList>
</comments>
</file>

<file path=xl/comments2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2018 году к максимально возможному объему газа по пропускной способности ГРС-1, ГРС-2</t>
        </r>
      </text>
    </comment>
  </commentList>
</comments>
</file>

<file path=xl/sharedStrings.xml><?xml version="1.0" encoding="utf-8"?>
<sst xmlns="http://schemas.openxmlformats.org/spreadsheetml/2006/main" count="354" uniqueCount="127">
  <si>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</si>
  <si>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</si>
  <si>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</si>
  <si>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</si>
  <si>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</si>
  <si>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</si>
  <si>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</si>
  <si>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</si>
  <si>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</si>
  <si>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</si>
  <si>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</si>
  <si>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</si>
  <si>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</si>
  <si>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</si>
  <si>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</si>
  <si>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</si>
  <si>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</si>
  <si>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</si>
  <si>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</si>
  <si>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</si>
  <si>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</si>
  <si>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</si>
  <si>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</si>
  <si>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</si>
  <si>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</si>
  <si>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</si>
  <si>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</si>
  <si>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</si>
  <si>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</si>
  <si>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</si>
  <si>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</si>
  <si>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</si>
  <si>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</si>
  <si>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</si>
  <si>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</si>
  <si>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</si>
  <si>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</si>
  <si>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</si>
  <si>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</si>
  <si>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</si>
  <si>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</si>
  <si>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</si>
  <si>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</si>
  <si>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</si>
  <si>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</si>
  <si>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</si>
  <si>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</si>
  <si>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</si>
  <si>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</si>
  <si>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</si>
  <si>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</si>
  <si>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</si>
  <si>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</si>
  <si>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</si>
  <si>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</si>
  <si>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</si>
  <si>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</si>
  <si>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</si>
  <si>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</si>
  <si>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</si>
  <si>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</si>
  <si>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</si>
  <si>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</si>
  <si>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</si>
  <si>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</si>
  <si>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</si>
  <si>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</si>
  <si>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</si>
  <si>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</si>
  <si>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</si>
  <si>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</si>
  <si>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</si>
  <si>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</si>
  <si>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</si>
  <si>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</si>
  <si>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</si>
  <si>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</si>
  <si>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</si>
  <si>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</si>
  <si>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</si>
  <si>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</si>
  <si>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</si>
  <si>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</si>
  <si>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</si>
  <si>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</si>
  <si>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</si>
  <si>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</si>
  <si>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</si>
  <si>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</si>
  <si>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</si>
  <si>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</si>
  <si>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</si>
  <si>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</si>
  <si>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</si>
  <si>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</si>
  <si>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</si>
  <si>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</si>
  <si>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</si>
  <si>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</si>
  <si>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</si>
  <si>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</si>
  <si>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</si>
  <si>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</si>
  <si>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</si>
  <si>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</si>
  <si>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</si>
  <si>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</si>
  <si>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</si>
  <si>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</si>
  <si>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</si>
  <si>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</si>
  <si>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</si>
  <si>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</si>
  <si>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</si>
  <si>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</si>
  <si>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</si>
  <si>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</si>
  <si>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</si>
  <si>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</si>
  <si>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</si>
  <si>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</si>
  <si>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филиала "Ивановские ПГУ" АО "Интер РАО-Электрогенерация"</t>
  </si>
  <si>
    <t>за</t>
  </si>
  <si>
    <t>на</t>
  </si>
  <si>
    <t>2019</t>
  </si>
  <si>
    <t>Итого (план)</t>
  </si>
  <si>
    <t>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</si>
</sst>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3" fontId="4" fillId="0" borderId="10" xfId="58" applyFont="1" applyBorder="1" applyAlignment="1">
      <alignment horizontal="center" vertical="top"/>
    </xf>
    <xf numFmtId="173" fontId="4" fillId="0" borderId="11" xfId="58" applyFont="1" applyBorder="1" applyAlignment="1">
      <alignment horizontal="center" vertical="top"/>
    </xf>
    <xf numFmtId="173" fontId="4" fillId="0" borderId="12" xfId="58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5" fillId="0" borderId="10" xfId="58" applyFont="1" applyBorder="1" applyAlignment="1">
      <alignment horizontal="center" vertical="top"/>
    </xf>
    <xf numFmtId="173" fontId="5" fillId="0" borderId="11" xfId="58" applyFont="1" applyBorder="1" applyAlignment="1">
      <alignment horizontal="center" vertical="top"/>
    </xf>
    <xf numFmtId="173" fontId="5" fillId="0" borderId="12" xfId="58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48;&#1074;&#1055;&#1043;&#1059;%20&#1092;&#1072;&#1082;&#1090;%202018%20&#1075;\&#1048;&#1074;&#1055;&#1043;&#1059;%20&#1047;&#1072;&#1090;&#1088;&#1072;&#1090;&#1099;%20&#1085;&#1072;%20&#1074;&#1099;&#1087;&#1091;&#1089;&#1082;%20&#1092;&#1072;&#1082;&#1090;%202018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19%20&#1048;&#1074;&#1055;&#1043;&#1059;\&#1048;&#1074;&#1055;&#1043;&#1059;_&#1079;&#1072;&#1090;&#1088;&#1072;&#1090;&#1099;%20&#1085;&#1072;%20&#1074;&#1099;&#1087;&#1091;&#1089;&#1082;_%20&#1092;&#1072;&#1082;&#1090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!!!&#1050;&#1086;&#1075;&#1088;&#1101;&#1089;%20&#1048;&#1074;&#1087;&#1075;&#1091;%20&#1056;&#1077;&#1075;%20&#1042;&#1044;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M13">
            <v>8858.86</v>
          </cell>
        </row>
        <row r="21">
          <cell r="M21">
            <v>4384.14</v>
          </cell>
        </row>
        <row r="22">
          <cell r="M22">
            <v>7.38</v>
          </cell>
        </row>
        <row r="30">
          <cell r="M30">
            <v>1339.49</v>
          </cell>
        </row>
        <row r="37">
          <cell r="M37">
            <v>2953.13</v>
          </cell>
        </row>
        <row r="66">
          <cell r="M66">
            <v>6869.36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N12">
            <v>437.64</v>
          </cell>
        </row>
        <row r="14">
          <cell r="N14">
            <v>2412948.16</v>
          </cell>
        </row>
        <row r="15">
          <cell r="N15">
            <v>3102.56</v>
          </cell>
        </row>
        <row r="23">
          <cell r="N23">
            <v>1.14</v>
          </cell>
        </row>
        <row r="25">
          <cell r="N25">
            <v>26.55</v>
          </cell>
        </row>
        <row r="28">
          <cell r="N28">
            <v>124.55</v>
          </cell>
        </row>
        <row r="31">
          <cell r="N31">
            <v>493.17</v>
          </cell>
        </row>
        <row r="34">
          <cell r="N34">
            <v>341.23</v>
          </cell>
        </row>
        <row r="39">
          <cell r="N39">
            <v>798671.63</v>
          </cell>
        </row>
        <row r="41">
          <cell r="N41">
            <v>2794.1</v>
          </cell>
        </row>
        <row r="42">
          <cell r="N42">
            <v>6804.39</v>
          </cell>
        </row>
        <row r="46">
          <cell r="N46">
            <v>819.69</v>
          </cell>
        </row>
        <row r="53">
          <cell r="N53">
            <v>734.88</v>
          </cell>
        </row>
        <row r="55">
          <cell r="N55">
            <v>0.91</v>
          </cell>
        </row>
        <row r="56">
          <cell r="N56">
            <v>6.07</v>
          </cell>
        </row>
        <row r="58">
          <cell r="N58">
            <v>766813.62</v>
          </cell>
        </row>
        <row r="62">
          <cell r="N62">
            <v>274.19</v>
          </cell>
        </row>
        <row r="63">
          <cell r="N63">
            <v>52262.71</v>
          </cell>
        </row>
        <row r="69">
          <cell r="N69">
            <v>11112.35</v>
          </cell>
        </row>
        <row r="70">
          <cell r="N70">
            <v>4888.49</v>
          </cell>
        </row>
        <row r="72">
          <cell r="N72">
            <v>101.5</v>
          </cell>
        </row>
        <row r="76">
          <cell r="N76">
            <v>859.32</v>
          </cell>
        </row>
        <row r="78">
          <cell r="N78">
            <v>524.44</v>
          </cell>
        </row>
        <row r="79">
          <cell r="N79">
            <v>185.35</v>
          </cell>
        </row>
        <row r="83">
          <cell r="N83">
            <v>20772.72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ГРЭС 4РегВД"/>
      <sheetName val="КГРЭС тэ"/>
      <sheetName val="факторы для КП"/>
      <sheetName val="ИвПГУтэ"/>
      <sheetName val="ИвПГУтн"/>
      <sheetName val="КГРЭС тэ ожид 6+6"/>
      <sheetName val="ИвПГУтэ ожид6+6"/>
      <sheetName val="ИвПГУгаз"/>
      <sheetName val="тэ+тн ф17"/>
      <sheetName val="директору 18.02.20"/>
    </sheetNames>
    <sheetDataSet>
      <sheetData sheetId="7">
        <row r="7">
          <cell r="G7">
            <v>834342.2114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view="pageBreakPreview" zoomScale="145" zoomScaleSheetLayoutView="145" zoomScalePageLayoutView="0" workbookViewId="0" topLeftCell="A46">
      <selection activeCell="BL69" sqref="BL69:DA69"/>
    </sheetView>
  </sheetViews>
  <sheetFormatPr defaultColWidth="0.875" defaultRowHeight="12.75"/>
  <cols>
    <col min="1" max="28" width="0.875" style="1" customWidth="1"/>
    <col min="29" max="29" width="3.25390625" style="1" customWidth="1"/>
    <col min="30" max="105" width="0.875" style="1" customWidth="1"/>
    <col min="106" max="106" width="19.75390625" style="1" customWidth="1"/>
    <col min="107" max="16384" width="0.875" style="1" customWidth="1"/>
  </cols>
  <sheetData>
    <row r="1" ht="12.75">
      <c r="DA1" s="13" t="s">
        <v>120</v>
      </c>
    </row>
    <row r="2" spans="82:105" ht="27" customHeight="1">
      <c r="CD2" s="38" t="s">
        <v>119</v>
      </c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5" customHeight="1">
      <c r="A7" s="42" t="s">
        <v>121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25:104" s="6" customFormat="1" ht="11.25">
      <c r="Y8" s="40" t="s">
        <v>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X8" s="7"/>
      <c r="CY8" s="8"/>
      <c r="CZ8" s="8"/>
    </row>
    <row r="9" spans="14:105" s="4" customFormat="1" ht="15" customHeight="1">
      <c r="N9" s="37" t="s">
        <v>122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9" t="s">
        <v>124</v>
      </c>
      <c r="AA9" s="39"/>
      <c r="AB9" s="39"/>
      <c r="AC9" s="39"/>
      <c r="AD9" s="41" t="s">
        <v>116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37" t="s">
        <v>117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5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f>BL15+BL16+BL17+BL24+BL27</f>
        <v>4085.1013600000006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>
        <f>'[2]TDSheet'!$N$83/1000+'[2]TDSheet'!$N$31/1000</f>
        <v>21.26589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>
        <f>'[2]TDSheet'!$N$42/1000</f>
        <v>6.804390000000001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0.74695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>
        <f>'[2]TDSheet'!$N$52/1000</f>
        <v>0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f>('[2]TDSheet'!$N$28/1000+'[2]TDSheet'!$N$55/1000+'[2]TDSheet'!$N$56/1000+'[2]TDSheet'!$N$62/1000+'[2]TDSheet'!$N$34/1000)</f>
        <v>0.74695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BL25</f>
        <v>2412.9481600000004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f>'[2]TDSheet'!$N$14/1000</f>
        <v>2412.9481600000004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1643.33597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784.9096300000001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>
        <f>'[2]TDSheet'!$N$70/1000</f>
        <v>4.88849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f>'[2]TDSheet'!$N$58/1000</f>
        <v>766.81362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f>'[2]TDSheet'!$N$78/1000</f>
        <v>0.52444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>
        <f>('[2]TDSheet'!$N$79+'[2]TDSheet'!$N$72+'[2]TDSheet'!$N$69+'[2]TDSheet'!$N$12+'[2]TDSheet'!$N$46+'[2]TDSheet'!$N$25)/1000</f>
        <v>12.68308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3.10256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'[2]TDSheet'!$N$15/1000</f>
        <v>3.10256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55.792829999999995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f>'[2]TDSheet'!$N$23/1000+'[2]TDSheet'!$N$41/1000</f>
        <v>2.7952399999999997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'[2]TDSheet'!$N$63/1000</f>
        <v>52.26271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f>'[2]TDSheet'!$N$53/1000</f>
        <v>0.73488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798.67163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f>'[2]TDSheet'!$N$39/1000</f>
        <v>798.67163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0.8593200000000001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>
        <f>'[2]TDSheet'!$N$76/1000</f>
        <v>0.8593200000000001</v>
      </c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0">
        <f>'[3]ИвПГУгаз'!$G$7/1000</f>
        <v>834.3422114</v>
      </c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43">
        <f>(98411.035+2.726965)/((160.5+35.5)*8760)*100</f>
        <v>5.731861078009971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N9:Y9"/>
    <mergeCell ref="Z9:AC9"/>
    <mergeCell ref="Y8:CB8"/>
    <mergeCell ref="AD9:CR9"/>
    <mergeCell ref="A7:DA7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"/>
  <sheetViews>
    <sheetView tabSelected="1" zoomScale="145" zoomScaleNormal="145" zoomScalePageLayoutView="0" workbookViewId="0" topLeftCell="A1">
      <selection activeCell="BL69" sqref="BL69:DA69"/>
    </sheetView>
  </sheetViews>
  <sheetFormatPr defaultColWidth="0.875" defaultRowHeight="12.75"/>
  <cols>
    <col min="1" max="28" width="0.875" style="1" customWidth="1"/>
    <col min="29" max="29" width="3.25390625" style="1" customWidth="1"/>
    <col min="30" max="16384" width="0.875" style="1" customWidth="1"/>
  </cols>
  <sheetData>
    <row r="1" ht="12.75">
      <c r="DA1" s="13" t="s">
        <v>120</v>
      </c>
    </row>
    <row r="2" spans="82:105" ht="27" customHeight="1">
      <c r="CD2" s="38" t="s">
        <v>119</v>
      </c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5" customHeight="1">
      <c r="A7" s="42" t="s">
        <v>121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25:104" s="6" customFormat="1" ht="11.25">
      <c r="Y8" s="40" t="s">
        <v>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X8" s="7"/>
      <c r="CY8" s="8"/>
      <c r="CZ8" s="8"/>
    </row>
    <row r="9" spans="14:105" s="4" customFormat="1" ht="15" customHeight="1">
      <c r="N9" s="37" t="s">
        <v>123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9" t="s">
        <v>126</v>
      </c>
      <c r="AA9" s="39"/>
      <c r="AB9" s="39"/>
      <c r="AC9" s="39"/>
      <c r="AD9" s="41" t="s">
        <v>116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37" t="s">
        <v>117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125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v>2579.43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0.7768280000000001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f>'стр.1_2'!BL20*1.04</f>
        <v>0.7768280000000001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BL14-BL17-BL27</f>
        <v>1369.2031303999997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f>BL24</f>
        <v>1369.2031303999997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1209.4500416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780.5284632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f>'стр.1_2'!BL33</f>
        <v>766.81362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f>'стр.1_2'!BL34</f>
        <v>0.52444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>
        <f>'стр.1_2'!BL35*1.04</f>
        <v>13.1904032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8.85886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'[1]TDSheet'!$M$13/1000</f>
        <v>8.85886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61.697868400000004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f>'[1]TDSheet'!$M$22/1000+'[1]TDSheet'!$M$37/1000</f>
        <v>2.96051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'стр.1_2'!BL41*1.04</f>
        <v>54.3532184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f>'[1]TDSheet'!$M$21/1000</f>
        <v>4.38414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f>'[1]TDSheet'!$M$66/1000+'[1]TDSheet'!$M$30/1000</f>
        <v>8.20885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350.156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v>350.156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0">
        <v>1027.416</v>
      </c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43">
        <f>(98411.035+2.726965)/((160.5+35.5)*8760)*100</f>
        <v>5.731861078009971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A7:DA7"/>
    <mergeCell ref="Y8:CB8"/>
    <mergeCell ref="N9:Y9"/>
    <mergeCell ref="Z9:AC9"/>
    <mergeCell ref="AD9:CR9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71:G71"/>
    <mergeCell ref="I71:BA71"/>
    <mergeCell ref="BB71:BK71"/>
    <mergeCell ref="BL71:DA71"/>
    <mergeCell ref="A72:G72"/>
    <mergeCell ref="I72:BA72"/>
    <mergeCell ref="BB72:BK72"/>
    <mergeCell ref="BL72:DA7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2019-01-31T07:44:29Z</cp:lastPrinted>
  <dcterms:created xsi:type="dcterms:W3CDTF">2018-10-15T12:06:40Z</dcterms:created>
  <dcterms:modified xsi:type="dcterms:W3CDTF">2020-03-10T09:00:38Z</dcterms:modified>
  <cp:category/>
  <cp:version/>
  <cp:contentType/>
  <cp:contentStatus/>
</cp:coreProperties>
</file>